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ramnicianu\Desktop\SIDU\"/>
    </mc:Choice>
  </mc:AlternateContent>
  <bookViews>
    <workbookView xWindow="0" yWindow="0" windowWidth="27735" windowHeight="11580"/>
  </bookViews>
  <sheets>
    <sheet name="CENTRALIZATOR" sheetId="1" r:id="rId1"/>
    <sheet name="abrevieri" sheetId="4" r:id="rId2"/>
  </sheets>
  <externalReferences>
    <externalReference r:id="rId3"/>
  </externalReferences>
  <calcPr calcId="162913"/>
</workbook>
</file>

<file path=xl/calcChain.xml><?xml version="1.0" encoding="utf-8"?>
<calcChain xmlns="http://schemas.openxmlformats.org/spreadsheetml/2006/main">
  <c r="H8" i="1" l="1"/>
  <c r="H21" i="1"/>
  <c r="H60" i="1"/>
  <c r="H63" i="1"/>
  <c r="H64" i="1"/>
  <c r="H73" i="1"/>
  <c r="H94" i="1"/>
  <c r="H95" i="1"/>
  <c r="H99" i="1"/>
  <c r="H106" i="1"/>
  <c r="H141" i="1"/>
  <c r="H192" i="1"/>
  <c r="H204" i="1"/>
  <c r="H209" i="1"/>
  <c r="H243" i="1"/>
  <c r="H246" i="1"/>
  <c r="H257" i="1"/>
  <c r="H288" i="1"/>
  <c r="H332" i="1"/>
</calcChain>
</file>

<file path=xl/sharedStrings.xml><?xml version="1.0" encoding="utf-8"?>
<sst xmlns="http://schemas.openxmlformats.org/spreadsheetml/2006/main" count="2871" uniqueCount="1116">
  <si>
    <t>Obiectiv Strategic</t>
  </si>
  <si>
    <t>Politici</t>
  </si>
  <si>
    <t>Programe</t>
  </si>
  <si>
    <t>Beneficiar</t>
  </si>
  <si>
    <t>Localizare</t>
  </si>
  <si>
    <t>Buget estimat EU</t>
  </si>
  <si>
    <t>Sursă de finanțare</t>
  </si>
  <si>
    <t>Stadiu</t>
  </si>
  <si>
    <t xml:space="preserve">Fonduri europene, buget local, Alte surse de finantare </t>
  </si>
  <si>
    <t>SF</t>
  </si>
  <si>
    <t>Sector 5</t>
  </si>
  <si>
    <t>În curs de pregătire documentație atribuire studiu fezabilitate</t>
  </si>
  <si>
    <t>CNAIR</t>
  </si>
  <si>
    <t>Sector 1</t>
  </si>
  <si>
    <t xml:space="preserve">Studiu fezabilitate realizat. În curs de clarificare modalitate lansare procedură PT și Execuție. </t>
  </si>
  <si>
    <t>corelare cu MTI</t>
  </si>
  <si>
    <t>1.2.2. Revitalizarea transportului feroviar regional și metropolitan</t>
  </si>
  <si>
    <t>1.2.3. Creșterea capacității de operare a aeroporturilor</t>
  </si>
  <si>
    <t>În proiectare și execuție ambele Secțiuni de Sud (1Mai - Tokyo) si Secțiunea de Nord (Tokyo - Aeroportul Otopeni)</t>
  </si>
  <si>
    <t>1.3. IMBUNATATIREA TRANSPORTULUI PUBLIC</t>
  </si>
  <si>
    <t>M4</t>
  </si>
  <si>
    <t>Acordul de mediu obtinut, Studiul de fezabilitate si implicit Devizul General in proces de actualizare</t>
  </si>
  <si>
    <t>DALI aprobat 2022, PT + execuție contractată în 2023 si 2024</t>
  </si>
  <si>
    <t>În curs de realizare SF/PUZ</t>
  </si>
  <si>
    <t>Sector 2</t>
  </si>
  <si>
    <t>In curs de realizare studiu fezabilitate</t>
  </si>
  <si>
    <t>1.3.3. Extinderea și modernizarea flotei de transport public</t>
  </si>
  <si>
    <t>Buget local</t>
  </si>
  <si>
    <t>Achizitie tramvaie pe liniile modernizate (sau în extensie); caiet de sarcini in curs de elaborare</t>
  </si>
  <si>
    <t>Studiu de oportunitate in curs de elaborare - Transport Public Bucuresti-Ilfov</t>
  </si>
  <si>
    <t>1.3.4. Modernizarea stațiilor de transport public și a depourilor</t>
  </si>
  <si>
    <t>are PT</t>
  </si>
  <si>
    <t>Sector 6</t>
  </si>
  <si>
    <t>SF elaborat</t>
  </si>
  <si>
    <t>1.4.2. Dezvoltarea infrastructurii și a serviciilor pentru deplasări velo și micromobilitate</t>
  </si>
  <si>
    <t>1.4.3. Dezvoltarea infrastructurii și a serviciilor pentru deplasarea cu vehicule electrice</t>
  </si>
  <si>
    <t>in curs de implementare</t>
  </si>
  <si>
    <t>1.5.1. Dezvoltarea rețelei de centre / noduri intermodale și de parcări de transfer</t>
  </si>
  <si>
    <t>1.5.2. Imbunătățirea sistemului de parcare</t>
  </si>
  <si>
    <t>1.5.3. Creșterea accesului persoanelor cu dizabilități la infrastructura și serviciile de mobilitate urbană</t>
  </si>
  <si>
    <t>1.5.4. Creșterea siguranței în trafic</t>
  </si>
  <si>
    <t>În curs de ralizare studiu fezabilitate</t>
  </si>
  <si>
    <t>1.5.5. Integrarea tarifară a serviciilor de transport public și operationalizarea sistemului de monitorizare GPS a flotei și de e-ticketing</t>
  </si>
  <si>
    <t>1.6.1. Asigurarea aprovizionării din SEN cu necesarul de energie electrică a Capitalei și a zonei sale urbane funcționale</t>
  </si>
  <si>
    <t>1.6.3. Dezvoltarea infrastructurii de internet în bandă largă</t>
  </si>
  <si>
    <t>2.1. ATRAGEREA DE INVESTIȚIII ÎN DOMENII DE SPECIALIZARE INTELIGENTĂ</t>
  </si>
  <si>
    <t>2.1.1. Dezvoltarea de noi poli de afaceri la nivel local și metropolitan</t>
  </si>
  <si>
    <t>Sectoare 4-5</t>
  </si>
  <si>
    <t>idee</t>
  </si>
  <si>
    <t>Buget local şi alte surse de finanţare</t>
  </si>
  <si>
    <t>2.2. ÎNCURAJAREA ANTREPRENORIATULUI ȘI SPRIJINIREA IMM-URILOR ACTIVE</t>
  </si>
  <si>
    <t>2.2.1. Dezvoltarea infrastructurii și a serviciilor suport pentru antreprenori</t>
  </si>
  <si>
    <t>2.2.2. Stimularea antreprenoriatului prin măsuri locale</t>
  </si>
  <si>
    <t>2.3.2. Adaptarea ofertei de educație și de formare continuă la noile dinamici ale pieței de muncă</t>
  </si>
  <si>
    <t>Prins in Planul de actiune al Strategiei Smart City a Sectorului 1 al Municipiului Bucuresti</t>
  </si>
  <si>
    <t>docuemntatie tehnico - economica</t>
  </si>
  <si>
    <t>2.4.3. Sprijinirea funcționării și a dezvoltării clusterelor din domeniile de specializare inteligentă</t>
  </si>
  <si>
    <t>2.5. CONSOLIDAREA COOPERĂRII DINTRE MEDIUL DE AFACERI ȘI ADMINISTRAȚIA PUBLICĂ LOCALĂ</t>
  </si>
  <si>
    <t>prin reorganizrea</t>
  </si>
  <si>
    <t>2.5.2. Încurajarea activităților de responsabilitate socială corporativă ale companiilor locale</t>
  </si>
  <si>
    <t>3.1. ÎMBUNĂTĂȚIREA PERFORMANȚEI ENERGETICE A CLĂDIRILOR PUBLICE ȘI PRIVATE</t>
  </si>
  <si>
    <t>3.1.1. Creșterea eficienței energetice a clădirilor rezidențiale</t>
  </si>
  <si>
    <t>În implementare</t>
  </si>
  <si>
    <t>3.1.2. Creșterea eficienței energetice a clădirilor publice</t>
  </si>
  <si>
    <t>Surse externe, Bugetul local</t>
  </si>
  <si>
    <t>Universitatea din București</t>
  </si>
  <si>
    <t>În desfășurare</t>
  </si>
  <si>
    <t>Universitatea Bucuresti</t>
  </si>
  <si>
    <t>PNRR/2022/C5/2/B1/1, Runda 1</t>
  </si>
  <si>
    <t>3.2.1. Dezvoltarea capacităților de producție a energiei termice prin cogenerare sau trigenerare de înaltă eficiență și/sau pe bază de combustibili alternativi</t>
  </si>
  <si>
    <t>Obiectiv pentru care documentatia tehnica se afla in curs de elaborare</t>
  </si>
  <si>
    <t>Proiectul poate include, indirect, componente legate de reabilitarea seismică a clădirilor/ infrastructurii publice (conform programulul 5.1. "Creșterea rezilienței fondului construit la hazarde"</t>
  </si>
  <si>
    <t>85% - POIM
 13% - Buget de stat
 2% - Buget locat</t>
  </si>
  <si>
    <t>Execuție</t>
  </si>
  <si>
    <t>SF în curs d elaborare</t>
  </si>
  <si>
    <t>10.000.000 euro</t>
  </si>
  <si>
    <t>există SF elaborat si aprobat prin HCGMB</t>
  </si>
  <si>
    <t>3.3.1. Modernizarea infrastructurii de iluminat public în vederea reducerii consumului de energie și creșterii calității serviciului</t>
  </si>
  <si>
    <t>3.3.2. Extinderea și modernizarea infrastructurii de iluminat arhitectural</t>
  </si>
  <si>
    <t>3.4.1. Îmbunătățirea pregătirii pentru reutilizare și reciclare a deșeurilor municipale colectate</t>
  </si>
  <si>
    <t>Elaborarea documentației tehnico-economice</t>
  </si>
  <si>
    <t>3.4.2. Dezvoltarea capacităților de tratare a deșeurilor municipale</t>
  </si>
  <si>
    <t xml:space="preserve">Există SF, Elaborare SF integrat </t>
  </si>
  <si>
    <t>3.4.3. Îmbunătățirea serviciilor publice de salubritate</t>
  </si>
  <si>
    <t>Sectoarele 1-6</t>
  </si>
  <si>
    <t>3.5.2. Îmbunătățirea calității apelor de suprafață și subterane</t>
  </si>
  <si>
    <t>Apele Romane</t>
  </si>
  <si>
    <t>Canalul Dragomirești-Chitila</t>
  </si>
  <si>
    <t>Elaborare PT, DE, DTAC, DTOE</t>
  </si>
  <si>
    <t>3.5.3. Prevenirea și reducerea poluării fonice</t>
  </si>
  <si>
    <t>Se analizeaza in vederea reglementarii prin actualizarea PUG</t>
  </si>
  <si>
    <t>în contractare</t>
  </si>
  <si>
    <t>diverse etape</t>
  </si>
  <si>
    <t>Propunere investiție pe termen lung</t>
  </si>
  <si>
    <t>Sursa strategică subterană pentru alimentarea cu apă a municipiului București în cazul unei poluări majore a apelor de suprafață</t>
  </si>
  <si>
    <t>Proiectul contribuie, indirect, la reabilitarea seismică reabilitarea seismică a clădirilor/ infrastructurii publice (conform programulul 5.1. "Creșterea rezilienței fondului construit la hazarde"
Propunere investiție pe termen lung</t>
  </si>
  <si>
    <t>3.6.1. Protecția și valorificarea durabilă a ariilor naturale protejate și a ecosistemelor degradate</t>
  </si>
  <si>
    <t>In lucru</t>
  </si>
  <si>
    <t>3.6.2. Extinderea rețelei de spații verzi/ inclusiv prin reconversia unor terenuri degradate / abandonate</t>
  </si>
  <si>
    <t xml:space="preserve">Elaborare SF </t>
  </si>
  <si>
    <t>În curs de implementare</t>
  </si>
  <si>
    <t>de cuplat cu cele de mai sus</t>
  </si>
  <si>
    <t>3.7.1. Creșterea rezilienței la fenomenele meteo extreme asociate schimbărilor climatice</t>
  </si>
  <si>
    <t>Proiectul contribuie, indirect, la reabilitarea seismică reabilitarea seismică a clădirilor/ infrastructurii publice (conform programulul 5.1. "Creșterea rezilienței fondului construit la hazarde"</t>
  </si>
  <si>
    <t>3.7.2. Prevenția riscului de inundații</t>
  </si>
  <si>
    <t xml:space="preserve">Proiectul poate include, indirect, componente legate de reabilitarea seismică a clădirilor/ infrastructurii publice (conform programulul 5.1. "Creșterea rezilienței fondului construit la hazarde"
Elaborare DTAC, PT, DDE și execuție </t>
  </si>
  <si>
    <t>3.7.3. Îmbunătățirea capacității de răspuns în situații de urgență</t>
  </si>
  <si>
    <t>4.1.1. Îmbunătățirea sistemului de educație timpurie</t>
  </si>
  <si>
    <t>Sector 4</t>
  </si>
  <si>
    <t>Sector 3</t>
  </si>
  <si>
    <t>SF - include si scoala</t>
  </si>
  <si>
    <t xml:space="preserve">SF </t>
  </si>
  <si>
    <t>In implementare</t>
  </si>
  <si>
    <t>Elaborare SF, PT, DTAC, DE, AT</t>
  </si>
  <si>
    <t>Finanțate prin Programul AFM</t>
  </si>
  <si>
    <t>planificare + pregatire documentatie tehnico economica</t>
  </si>
  <si>
    <t>Intocmire documentația faza SF</t>
  </si>
  <si>
    <t xml:space="preserve"> in curs de identificare a surselor de finantare</t>
  </si>
  <si>
    <t>depuse (în evaluare)</t>
  </si>
  <si>
    <t>Documentație tehnico-economică întocmită</t>
  </si>
  <si>
    <t>În execuție</t>
  </si>
  <si>
    <t>Contract execuție lucrări în derulare</t>
  </si>
  <si>
    <t>SF - Primăria Sector 3 Proiectare şi execuţie - Primăria Municipiului Bucureşti</t>
  </si>
  <si>
    <t>4.1.3. Consolidarea învățământului profesional și tehnic</t>
  </si>
  <si>
    <t>Proiectul poate include, indirect,  componente legate de reabilitarea seismică a clădirilor/ infrastructurii publice (conform programulul 5.1. "Creșterea rezilienței fondului construit la hazarde"</t>
  </si>
  <si>
    <t>4.1.5. Prevenirea părăsirii timpurii a școlii, a segregării în rândul elevilor și promovarea educației remediale</t>
  </si>
  <si>
    <t>4.1.6. Creșterea participării adulților (peste 25 de ani) la programe de formare și învățare pe tot parcursul vieți</t>
  </si>
  <si>
    <t>În pregătire</t>
  </si>
  <si>
    <t>4.2.2. Promovarea incluziunii sociale a copiilor și a tinerilor</t>
  </si>
  <si>
    <t>INTERREG Europe</t>
  </si>
  <si>
    <t>în curs de demarare</t>
  </si>
  <si>
    <t xml:space="preserve">de introdus în lista scurt, de discutat cu titularul proiectului fde la linia 2084 </t>
  </si>
  <si>
    <t>4.2.3. Promovarea incluziunii sociale a vârstnicilor</t>
  </si>
  <si>
    <t>Proiect în implementare pentru locația Lira, care se va extinde în sectoare 1-6</t>
  </si>
  <si>
    <t>4.2.4. Promovarea incluziunii sociale a persoanelor cu dizabilități</t>
  </si>
  <si>
    <t>Elaborare PT, DTAC, DE, AT, execuție</t>
  </si>
  <si>
    <t>Înființată în 2009</t>
  </si>
  <si>
    <t>4.3. ÎMBUNĂTĂȚIREA ACCESULUI LA INFRASTRUCTURĂ SANITARĂ MODERNĂ ȘI SERVICII MEDICALE DE CALITATE</t>
  </si>
  <si>
    <t>Exista SF</t>
  </si>
  <si>
    <t>Proiectul poate include, indirect, componente legate de reabilitarea seismică a clădirilor/ infrastructurii publice (conform programulul 5.1. "Creșterea rezilienței fondului construit la hazarde"
- Propunere de proiect</t>
  </si>
  <si>
    <t xml:space="preserve">Conform ASSMB Proiectul a a fost aprobat și se implementeaza prin POIM/935/9/1 </t>
  </si>
  <si>
    <t>Elaborare SF</t>
  </si>
  <si>
    <t>Optimizare SF</t>
  </si>
  <si>
    <t>Bd. Timisoara, nr.101E</t>
  </si>
  <si>
    <t>SF, in elaborare PT + E</t>
  </si>
  <si>
    <t>Elaborare expertiză tehnică</t>
  </si>
  <si>
    <t>4.3.3. Îmbunătățirea serviciilor de reabilitare/ paliație și îngrijire pe termen lung</t>
  </si>
  <si>
    <t>4.3.5. Informatizarea sistemului medical și digitalizarea serviciilor medicale</t>
  </si>
  <si>
    <t>in implementare</t>
  </si>
  <si>
    <t>4.4. ÎMBUNĂTĂȚIREA OFERTEI CULTURALE ȘI A OPORTUNITĂȚILOR DE CREAȚIE ARTISTICĂ</t>
  </si>
  <si>
    <t>4.4.1. Îmbunătățirea infrastructurii/echipamentelor și dotărilor pentru producție și consum cultural</t>
  </si>
  <si>
    <t>Elaborare expertiză tehnică, DALI</t>
  </si>
  <si>
    <t>Elaborare DALI, DATC</t>
  </si>
  <si>
    <t>Consolidare și modernizare Cinematograful Cotroceni</t>
  </si>
  <si>
    <t>Bugetul local</t>
  </si>
  <si>
    <t>proiect annual/ în curs de desfășurare in fiecare an școlar</t>
  </si>
  <si>
    <t>București</t>
  </si>
  <si>
    <t>proiect anual/in curs de desfasurare</t>
  </si>
  <si>
    <t xml:space="preserve">CityCard București </t>
  </si>
  <si>
    <t>în curs de înființare OMD; propunere</t>
  </si>
  <si>
    <t>Constituirea unui depozit integrat de patrimoniu asociat cu ateliere de restaurare</t>
  </si>
  <si>
    <t>Propunere</t>
  </si>
  <si>
    <t>Înființarea unui muzeu de istoria teatrului format în jurul colecției CI și CC Nottara</t>
  </si>
  <si>
    <t>Înființarea unui muzeu al sculpturii și al artei monumentale format în jurul colecției Cornel Medrea</t>
  </si>
  <si>
    <t>Înființarea unui muzeu de arte aplicate (vestimentație, arte decorative, mobilier) </t>
  </si>
  <si>
    <t>Înființarea unui muzeu de antropologie urbană</t>
  </si>
  <si>
    <t>ERIO - hub educațional</t>
  </si>
  <si>
    <t>Anual/in curs de implementare</t>
  </si>
  <si>
    <t>4.5. DEZVOLTAREA INFRASTRUCTURII ȘI SERVICIILOR SPORTIVE ȘI DE TINERET</t>
  </si>
  <si>
    <t>4.5.2. Promovarea sportului de masă și a celui de performanță</t>
  </si>
  <si>
    <t>in executie + in curs de implementare</t>
  </si>
  <si>
    <t>-</t>
  </si>
  <si>
    <t xml:space="preserve">Idee </t>
  </si>
  <si>
    <t>5.	ORAȘUL ATRACTIV</t>
  </si>
  <si>
    <t>5.1.1. Reducerea riscului seismic al clădirilor</t>
  </si>
  <si>
    <t>in desfasurarea</t>
  </si>
  <si>
    <t xml:space="preserve">5.1.2. Reabilitarea clădirilor publice și a infrastructurii aflate în risc seismic </t>
  </si>
  <si>
    <t>Fonduri europene/ fonduri guvernamentale si locale</t>
  </si>
  <si>
    <t>Proiectul poate include,indirect, componente legate de reabilitarea seismică a clădirilor/ infrastructurii publice (conform programulul 5.1. "Creșterea rezilienței fondului construit la hazarde"</t>
  </si>
  <si>
    <t>5.1.3. Reabilitarea seismică a locuințelor</t>
  </si>
  <si>
    <t>cf listei din 22.11.2024</t>
  </si>
  <si>
    <t>5.2.1. Îmbunătățirea calității locuirii în vechile ansambluri de locuințe colective și de locuințe individuale</t>
  </si>
  <si>
    <t>5.2.4. Asigurarea unei dezvoltări sustenabile a pieței de locuințe</t>
  </si>
  <si>
    <t>5.3. CONSERVAREA/PROTEJAREA ȘI VALORIFICAREA DURABILĂ A PATRIMONIULUI CULTURAL</t>
  </si>
  <si>
    <t>5.3.1. Conservarea monumentelor istorice și a zonelor de protecție a acestora</t>
  </si>
  <si>
    <t>Finalizat</t>
  </si>
  <si>
    <t>Biserici si alte lacase de cult</t>
  </si>
  <si>
    <t>Proiectul poate include, indirect, componente legate de reabilitarea seismică a clădirilor/ infrastructurii publice (conform programulul 5.1. "Creșterea rezilienței fondului construit la hazarde"
- proiecte in executie, conform Adresei 365/01.03.2022 PMB/Directia investitii</t>
  </si>
  <si>
    <t>in curs de implementare (expertiză, Dali - conform PIDU)</t>
  </si>
  <si>
    <t>Posibile surse de finanțare :,Programe de finanțare europene,Universitatea din București,Institutul Național al Patrimoniului- Timbrul Monumentelor Istorice</t>
  </si>
  <si>
    <t>in curs de implementare ?</t>
  </si>
  <si>
    <t>Proiectul include, direct, componente legate de reabilitarea seismică a clădirilor/ infrastructurii publice (conform programulul 5.1. "Creșterea rezilienței fondului construit la hazarde"</t>
  </si>
  <si>
    <t>Arhivele Naționale</t>
  </si>
  <si>
    <t>in curs de realizare</t>
  </si>
  <si>
    <t>5.3.2. Conservarea și promovarea patrimoniului cultural imaterial</t>
  </si>
  <si>
    <t>în curs de înființare OMD</t>
  </si>
  <si>
    <t>5.4.1. Regenerarea și extinderea spațiilor publice</t>
  </si>
  <si>
    <t>in curs dedemarare</t>
  </si>
  <si>
    <t>Proiectul contribuie,indirect, la reabilitarea seismică a clădirilor/ infrastructurii publice (conform programulul 5.1. "Creșterea rezilienței fondului construit la hazarde"</t>
  </si>
  <si>
    <t>Depus. Evaluat. Admis pentru depunere în cadrul Priorității 7 PR B</t>
  </si>
  <si>
    <t xml:space="preserve">de actualizat </t>
  </si>
  <si>
    <t>PR BI 2021-2027 Fonduri europene, Bugetul local,  Alte surse de finanțare</t>
  </si>
  <si>
    <t xml:space="preserve">În curs de elaborare documentatie de avizare a lucrărilor de intervenții DALI, NC+TP semnate, </t>
  </si>
  <si>
    <t>5.4.2. Reducerea expansiunii urbane necontrolate</t>
  </si>
  <si>
    <t>in desfasurare</t>
  </si>
  <si>
    <t>6. ORAȘUL BINE ADMINISTRAT</t>
  </si>
  <si>
    <t>6.1. CONSOLIDAREA CAPACITĂȚII DE PLANIFICARE ȘI CONTROL AL DEZVOLTĂRII URBANE</t>
  </si>
  <si>
    <t>6.1.1. Îmbunătățirea cadrului de planificare spațială</t>
  </si>
  <si>
    <t>in prezent parte din contractul actualizare PUG</t>
  </si>
  <si>
    <t>6.1.2. Întărirea cadrului de planificare strategică la nivelul domeniilor gestionate de administrația locală</t>
  </si>
  <si>
    <t xml:space="preserve">Proiectul S2 se afla in etapa a doua de evaluare </t>
  </si>
  <si>
    <t>Lucrări de reparații majore și Amenajarea în vederea  functionalității imobilului situat în Bratianu 10/Doamnei 22 pentru activități vizând planificarea urbană participativă</t>
  </si>
  <si>
    <t>6.2. ÎNTĂRIREA COOPERĂRII TERITORIALE LA NIVEL LOCAL, METROPOLITAN, EUROPEAN ȘI GLOBAL</t>
  </si>
  <si>
    <t>6.2.3. Îmbunătățirea cooperării teritoriale la nivel european și global</t>
  </si>
  <si>
    <t>6.3.1. Dezvoltarea competențelor și managementul eficient al resurselor umane din administrația locală</t>
  </si>
  <si>
    <t>6.3.2. Informatizarea administrației publice locale/digitizarea serviciilor publice și implementarea conceptului de Smart City</t>
  </si>
  <si>
    <t>in derulare</t>
  </si>
  <si>
    <t>In diverse stadii de implementare</t>
  </si>
  <si>
    <t>6.3.3. Îmbunătățirea calității serviciilor publice, inclusiv în ceea ce privește etica, integritatea și transparența</t>
  </si>
  <si>
    <t>6.3.4. Dezvoltarea bazei logistice pentru furnizarea de servicii publice</t>
  </si>
  <si>
    <t>s-au început demersuri pentru consolidarea si refunctionalizarea sa ca arhiva</t>
  </si>
  <si>
    <t>in curs de analiză prin corelare cu actualizarea PUG</t>
  </si>
  <si>
    <t>Exista PUZ si partial si alte documentatii</t>
  </si>
  <si>
    <t>studiu oportunitate</t>
  </si>
  <si>
    <t xml:space="preserve">Executarea lucrărilor de amenajare și modernizare a Cinematografului Giulești  </t>
  </si>
  <si>
    <t>București 
Ilfov</t>
  </si>
  <si>
    <t>Sector 5
Sector 6</t>
  </si>
  <si>
    <t xml:space="preserve">Fonduri europene
 Buget local
Alte surse </t>
  </si>
  <si>
    <t xml:space="preserve">Fonduri europene 
Buget local
Alte surse de finantare </t>
  </si>
  <si>
    <t>Sector 2
Sector 1 
Ilfov</t>
  </si>
  <si>
    <t xml:space="preserve">Ministerul Transporturilor și Infrastructurii </t>
  </si>
  <si>
    <t>M5 
București - Ilfov</t>
  </si>
  <si>
    <t>M6 
București - Ilfov</t>
  </si>
  <si>
    <t xml:space="preserve">Buget local
 Alte surse </t>
  </si>
  <si>
    <t xml:space="preserve">Fonduri europene
Buget local
Alte surse </t>
  </si>
  <si>
    <t>Rețele Electrice</t>
  </si>
  <si>
    <t xml:space="preserve">Fonduri europene
 Buget local
Alte surse  </t>
  </si>
  <si>
    <t>Fonduri europene 
Buget local 
Alte surse</t>
  </si>
  <si>
    <t>Sectorul 6</t>
  </si>
  <si>
    <t xml:space="preserve">Sector 3
Sector 4
Sector 5 </t>
  </si>
  <si>
    <t>Buget local
 Alte surse</t>
  </si>
  <si>
    <t>Fonduri europene
Buget local</t>
  </si>
  <si>
    <t xml:space="preserve">Buget local </t>
  </si>
  <si>
    <t xml:space="preserve">Buget local
Alte surse </t>
  </si>
  <si>
    <t>In analiza</t>
  </si>
  <si>
    <t>In curs de elaborare SF</t>
  </si>
  <si>
    <t>propunere</t>
  </si>
  <si>
    <t>POR 2021-2027
Fonduri europene
Alte surse</t>
  </si>
  <si>
    <t xml:space="preserve">POR 2021 -2027
Fonduri europene 
Buget local </t>
  </si>
  <si>
    <t>Agenția Spațială Europeană</t>
  </si>
  <si>
    <t>Buget local 
Alte surse</t>
  </si>
  <si>
    <t>TransElectrica Rețele Electrice</t>
  </si>
  <si>
    <t>1.	ORAȘUL CONECTAT</t>
  </si>
  <si>
    <t>2. ORAȘUL INOVATIV</t>
  </si>
  <si>
    <t>1.5.6. Îmbunătățirea cadrului de reglementare și de planificare în domeniul
infrastructurii și a serviciilor de transport</t>
  </si>
  <si>
    <t>1.5.6. Îmbunătățirea cadrului de
reglementare și de planificare în domeniul
infrastructurii și a serviciilor de transport</t>
  </si>
  <si>
    <t>Proiectul poate include, indirect, componente legate de reabilitarea seismică a clădirilor/ infrastructurii publice (conform programulul 5.1. "Creșterea rezilienței fondului construit la hazarde"  / actualizare: În implementare</t>
  </si>
  <si>
    <t>SF, PT în curs de elaborare</t>
  </si>
  <si>
    <t>Asociația de Dezvoltare Intercomunitară Termoenergetică București-Ilfov</t>
  </si>
  <si>
    <t>Compania Municipală Termoenergetica Bucureşti</t>
  </si>
  <si>
    <t>Buget local 
Alte surse 
PPP (cogenerare)</t>
  </si>
  <si>
    <t>Bugetul de stat (MDLPA)
Buget local
Alte surse</t>
  </si>
  <si>
    <t>București
Ilfov</t>
  </si>
  <si>
    <t>Asociația de Dezvoltare Intercomunitară pentru Gestionarea Integrată a Deșeurilor Municipale</t>
  </si>
  <si>
    <t>Fonduri europene
Bugetul de stat (MDLPA) 
Buget local
Alte surse</t>
  </si>
  <si>
    <t>Fonduri europene
 Buget de stat
Buget local
Alte surse (ex. Asociații de proprietari)</t>
  </si>
  <si>
    <t>CNI
UB</t>
  </si>
  <si>
    <t>Fonduri europene
Alte surse</t>
  </si>
  <si>
    <t>Ilfov</t>
  </si>
  <si>
    <t xml:space="preserve">Alte surse </t>
  </si>
  <si>
    <t xml:space="preserve"> Buget local
Alte surse </t>
  </si>
  <si>
    <t xml:space="preserve">Sectorul 5 </t>
  </si>
  <si>
    <t>MB
APA NOVA</t>
  </si>
  <si>
    <t>Alimentarea alternativă a stației de tratare Arcuda (râul Argeș) – redimensionare aducțiune apă brută de la priza Crivina-Ogrezeni</t>
  </si>
  <si>
    <t xml:space="preserve">Apa Nova </t>
  </si>
  <si>
    <t>Apa Nova 
Alte surse</t>
  </si>
  <si>
    <t xml:space="preserve">Fonduri europene
Buget de stat
 Buget local
Alte surse </t>
  </si>
  <si>
    <t>Fonduri europene
PR BI P3 2021-2027  
Buget local
 Alte surse</t>
  </si>
  <si>
    <t>Fonduri europene 
PR BI 2021-2027
Buget local
Alte surse</t>
  </si>
  <si>
    <t>Fonduri europene 
PR BI P6 2021-2027</t>
  </si>
  <si>
    <t>Ministerul Mediului, Apelor și Pădurilor </t>
  </si>
  <si>
    <t xml:space="preserve">Sectorul 4 </t>
  </si>
  <si>
    <t>Sectorul 1</t>
  </si>
  <si>
    <t xml:space="preserve">Sectorul 2 </t>
  </si>
  <si>
    <t xml:space="preserve">Sectorul 3 </t>
  </si>
  <si>
    <t>Sectorul 5</t>
  </si>
  <si>
    <t xml:space="preserve">Sectorul 6 </t>
  </si>
  <si>
    <t>Sectorul 3</t>
  </si>
  <si>
    <t>Sectorului 3</t>
  </si>
  <si>
    <t>Sectorul 4</t>
  </si>
  <si>
    <t>Sectoare 1-6</t>
  </si>
  <si>
    <t xml:space="preserve">Buget local al Sectorului 3 </t>
  </si>
  <si>
    <t>4. ORAȘUL INCLUZIV</t>
  </si>
  <si>
    <t>3. ORAȘUL DURABIL</t>
  </si>
  <si>
    <t>Fondul de Dezvoltare Instituţională</t>
  </si>
  <si>
    <t>Venituri proprii 
FDI - ME</t>
  </si>
  <si>
    <t>Programul AFM</t>
  </si>
  <si>
    <t>Fonduri europene
UB</t>
  </si>
  <si>
    <t>Sectorul 1-6</t>
  </si>
  <si>
    <t>Organizațiile de Management al Destinațiilor</t>
  </si>
  <si>
    <t>MB
Muzeul Municipiului București</t>
  </si>
  <si>
    <t>Cinematograful Giulești</t>
  </si>
  <si>
    <t>Cinematograful Cotroceni</t>
  </si>
  <si>
    <t>Parcul Bazilescu</t>
  </si>
  <si>
    <t>Buget local
Alte surse</t>
  </si>
  <si>
    <t>Prevăzut în Strategia Culturală
de stabilit (posibil în Proiect integrat de regenerare urbană teren delimitat de B-dul Unirii, Str. Nerva Traian, B-dul O.Goga, B-dul Mircea Vodă, sau a 1/2 teren, în relație cu eventualul Cartier al Justiției)</t>
  </si>
  <si>
    <t>Sectorul 1 D.G.A.S.P.C. Sector 1</t>
  </si>
  <si>
    <t>M.B.
A.D.I.Z.M.B.</t>
  </si>
  <si>
    <t>M.B.</t>
  </si>
  <si>
    <t>Fonduri europene
CNI 
UB</t>
  </si>
  <si>
    <t xml:space="preserve">Buget de stat
 fonduri europene buget local
Alte surse </t>
  </si>
  <si>
    <t>Fonduri europene
 Fonduri guvernamentale 
Fonduri locale</t>
  </si>
  <si>
    <t>M.B. 
Sectoarele 1-6</t>
  </si>
  <si>
    <t>6.2.2. Dezvoltarea cooperării teritoriale la nivel metropolitan / al zonei urbane funcționale</t>
  </si>
  <si>
    <t>M.B. 
P.P.P.</t>
  </si>
  <si>
    <t>M.B.
Sectorul 1</t>
  </si>
  <si>
    <t>M.A.P.N.</t>
  </si>
  <si>
    <t xml:space="preserve">M.B.
Sectorul 6 </t>
  </si>
  <si>
    <t>M.B.
Sectoarele 1-6</t>
  </si>
  <si>
    <t>M.B.
D.C.I.T</t>
  </si>
  <si>
    <t>M.B.
A.M.C.C.R.S.</t>
  </si>
  <si>
    <t xml:space="preserve">Fonduri europene
Bugetul de stat
 Buget local
Alte surse </t>
  </si>
  <si>
    <t>Grădina Botanică Dimitrie Brândză</t>
  </si>
  <si>
    <t>U.B.</t>
  </si>
  <si>
    <t>I.G.S.U.</t>
  </si>
  <si>
    <t>M.B. prin A.M.C.C.R.S.
I.S.C.
A.D.I.Z.M.B.</t>
  </si>
  <si>
    <t>M.B.
Sectorul 5</t>
  </si>
  <si>
    <t>Sectorul 4
A.S.B.</t>
  </si>
  <si>
    <t>M.B.
A.F.I. 
Seectoarele 1-6</t>
  </si>
  <si>
    <t>M.B.
Sectoarele 1-6
Mediul privat</t>
  </si>
  <si>
    <t>Studiu de oportunitate privind investițiile în reabilitarea și amenajarea  forturilor și bateriilor din centura de fortificații a Mun. București, elaborat de către CJ ilfov și ADIZMB în 2020.
(MApN, diverse S.C., Inst. Nat. Cercetare-Dezv. pt Biologie și Nutriție Animală-  IBNA Balotești, MAI, Arhiva națională de Film, Autoritatea Națională a Penitenciarelor, Min. Agriculturii, etc)</t>
  </si>
  <si>
    <t>Sectorul 2 
P.P.P.</t>
  </si>
  <si>
    <t>M.B.
 P.P.P.</t>
  </si>
  <si>
    <t>M.B.
Sectorul 1-6</t>
  </si>
  <si>
    <t>M.B. 
D.C.I.T.
O.M.D. București</t>
  </si>
  <si>
    <t>M.B.
Muzeul Municipiului București</t>
  </si>
  <si>
    <t>M.B. 
A.M.C.C.R.S.</t>
  </si>
  <si>
    <t>M.B.
Guvernul României</t>
  </si>
  <si>
    <t>A.S.S.M.B.</t>
  </si>
  <si>
    <t>M.B.
A.S.S.M.B.
Sectoarele 1-6</t>
  </si>
  <si>
    <t>M.B.
Sectoarele 1-2</t>
  </si>
  <si>
    <t>M.B. 
A.S.S.M.B.</t>
  </si>
  <si>
    <t>Sectorul 6  
Sectorul 2</t>
  </si>
  <si>
    <t xml:space="preserve"> A.S.S.M.B.</t>
  </si>
  <si>
    <t>M.B.
Sector 1</t>
  </si>
  <si>
    <t>Sectorul 6
M.B. 
A.S.S.M.B.</t>
  </si>
  <si>
    <t>M.B.
A.S.S.M.B.</t>
  </si>
  <si>
    <t>M.B. 
A.S.S.M.B. 
Sectoarele 1-6</t>
  </si>
  <si>
    <t>M.B.
C.J. Ilfov</t>
  </si>
  <si>
    <t xml:space="preserve">M.B.
Sectoarele 1-6
A.S.B. </t>
  </si>
  <si>
    <t>D.G.A.S. M.B.</t>
  </si>
  <si>
    <t>Sectoare 1-6
M.B.
A.L.P.A.B.</t>
  </si>
  <si>
    <t>M.B.
Sectorul 6</t>
  </si>
  <si>
    <t>M.B. 
Sectorul 5</t>
  </si>
  <si>
    <t>U.A.U.I.M.</t>
  </si>
  <si>
    <t>I.S.M.B.</t>
  </si>
  <si>
    <t>M.B.
Sectoare 1-6</t>
  </si>
  <si>
    <t>Sectoare 1-6
I.S.M.B. 
P.P.P.</t>
  </si>
  <si>
    <t>M.B.
I.S.M.B.</t>
  </si>
  <si>
    <t>Sectoare 1-6
I.S.M.B.</t>
  </si>
  <si>
    <t>P.P.P.</t>
  </si>
  <si>
    <t>I.S.M.B.
Sectoare 1-6</t>
  </si>
  <si>
    <t xml:space="preserve">M.B.
Sectorul 5 </t>
  </si>
  <si>
    <t>M.B. 
D.G.S.U.S.S.
D.I.M.S.U.</t>
  </si>
  <si>
    <t>M.B.
D.G.S.U.S.S.
D.I.M.S.U.</t>
  </si>
  <si>
    <t>A.L.P.A.B.</t>
  </si>
  <si>
    <t>M.B. 
I.N.C.D.F.P.
A.N.M.
Sectoare 1-6</t>
  </si>
  <si>
    <t>M.B.
 I.S.U.
Sectoare 1-6
 O.N.G.
companii telecomunicatii</t>
  </si>
  <si>
    <t>M.B.
C.J. Ilfov 
M.M.A.P.
Guvernul României</t>
  </si>
  <si>
    <t>M.B.
 I.S.U.
Sectoare 1-6
O.N.G.</t>
  </si>
  <si>
    <t>Sectorul 4 
M.B.</t>
  </si>
  <si>
    <t>M.B.
APA NOVA</t>
  </si>
  <si>
    <t>M.B. 
APA NOVA</t>
  </si>
  <si>
    <t>A.S.S.M.B.
Spitale din subordine</t>
  </si>
  <si>
    <t>M.B.
Sectoarele 1-6
A.L.P.A.B.</t>
  </si>
  <si>
    <t xml:space="preserve">M.B.
Sectoarele 1-6
</t>
  </si>
  <si>
    <t>M.B.
M.M.A.P.</t>
  </si>
  <si>
    <t xml:space="preserve">M.B.
Sectoarele 1-6
C.J. Ilfov
</t>
  </si>
  <si>
    <t xml:space="preserve">M.B. 
Sectoarele 1-6
</t>
  </si>
  <si>
    <t>M.B. 
A.D.I. G.I.D.M.B.</t>
  </si>
  <si>
    <t>A.D.I. G.I.D.M.B.</t>
  </si>
  <si>
    <t>Sectoare 1-6 
M.B.</t>
  </si>
  <si>
    <t>M.B. - prin Palatele Brancovenești</t>
  </si>
  <si>
    <t>A.L.P.A.B.
Sectoare 1-6</t>
  </si>
  <si>
    <t>A.D.I. T.B.I.</t>
  </si>
  <si>
    <t>C.M. T.B.</t>
  </si>
  <si>
    <t>M.B.
C.M. T.B.</t>
  </si>
  <si>
    <t>A.D.I. T.B.I.
M.B.</t>
  </si>
  <si>
    <t>Sectoare 1-6
M.B.</t>
  </si>
  <si>
    <t>Sectoarele 1-6
P.P.P.</t>
  </si>
  <si>
    <t>M.B.
Sectoare 1-6 Universitățile din M.B.</t>
  </si>
  <si>
    <t>Universitățile din M.B.</t>
  </si>
  <si>
    <t>M.B.
 prin A.F.I. și sectoare</t>
  </si>
  <si>
    <t>Sectorul 2
U.P.B.
E.S.A.</t>
  </si>
  <si>
    <t>A.D.I. T.P.B.I.</t>
  </si>
  <si>
    <t>A.S.B.</t>
  </si>
  <si>
    <t>M.B. 
S.T.B.</t>
  </si>
  <si>
    <t>M.B.
A.D.I. T.P.B.I.
S.T.B.</t>
  </si>
  <si>
    <t>M.B.
S.T.B.</t>
  </si>
  <si>
    <t>M.B.
Sectorul 2</t>
  </si>
  <si>
    <t>M.B.
Sector 2</t>
  </si>
  <si>
    <t>M.T.I.
Metrorex</t>
  </si>
  <si>
    <t>M.T.I.</t>
  </si>
  <si>
    <t>M.B.
M.T.I.</t>
  </si>
  <si>
    <t xml:space="preserve">M.B.
Sectoare </t>
  </si>
  <si>
    <t>C.N.A.I.R.</t>
  </si>
  <si>
    <t>M.B.
APA NOVA
CJ Ilfov</t>
  </si>
  <si>
    <t>M.B.
D.G.A.S.M.B</t>
  </si>
  <si>
    <t xml:space="preserve">M.B.
A.D.I.Z.M.B.
</t>
  </si>
  <si>
    <t>M.B.
A.D.I.Z.M.B. Sectoarele 1-6</t>
  </si>
  <si>
    <t>M.B.
A.D.I. T.P.B.I.</t>
  </si>
  <si>
    <t>Construire clădire administrativă - str. Johann Gutenberg nr. 1-3, sector 5</t>
  </si>
  <si>
    <t>str. Johann Gutenberg nr. 1-3</t>
  </si>
  <si>
    <t xml:space="preserve">str. Vlaicu Vodă 
nr. 17 </t>
  </si>
  <si>
    <t>Sistem informare călători în stațiile de transport public</t>
  </si>
  <si>
    <t>M.B.
Sectoarele 1-6 
Instituții subordonate</t>
  </si>
  <si>
    <t>M.B.
Sectoarele 1-6
Instituțiile subordonate
A.D.I.-uri</t>
  </si>
  <si>
    <t>M.B. 
Sectoarele 1-6
Instituțiile subordonate
A.D.I.-uri
P.P.P.</t>
  </si>
  <si>
    <t>Centru dezbateri și prezentare proiecte publice, Calea Victoriei nr. 22-24, sector 3</t>
  </si>
  <si>
    <t>Program integrat de regenerare urbană pentru zona Antiaeriană</t>
  </si>
  <si>
    <t>Reabilitarea, modernizarea și revitalizarea zonei Piața George Coșbuc, Sector 5</t>
  </si>
  <si>
    <t>Calea Moșilor 
nr. 134-134A</t>
  </si>
  <si>
    <t>Consolidare, restaurare și punere în valoare a Mănăstirii Chiajna, drumul Săbăreni nr. 172, sector 6</t>
  </si>
  <si>
    <t>sector 1</t>
  </si>
  <si>
    <t>malurile râului Colentina</t>
  </si>
  <si>
    <t>Consolidarea, reabilitarea Hanului Solacolu - atelier meșteșugăresc, galerii și centru comunitar, Calea Moșilor nr. 134-134A, sector 2</t>
  </si>
  <si>
    <t>Proiect restaurare catacombe Hanul Stavropoleus, str. Stavropoleus nr. 4, sector 3</t>
  </si>
  <si>
    <t>str. Stavropoleus nr. 4</t>
  </si>
  <si>
    <t>Restaurare și conservare a Muzeului memorial Gheorghe Tattărescu, str. Domnița Anastasia nr. 7, sector 5</t>
  </si>
  <si>
    <t>str. Domnița Anastasia nr. 7</t>
  </si>
  <si>
    <t>ansamblu de proiecte:
Achiziționare software, echipamente IT, aparatură etc. pentru optiomizarea functionării instituțiilor publice, inclusiv online / la distanță</t>
  </si>
  <si>
    <t>ansamblu de proiecte:
Platforma de informare turistiă online și centru de informare turistică</t>
  </si>
  <si>
    <t xml:space="preserve">ansamblu de proiecte:
Organizarea de summituri, competiții, întâlniri, schimburi de experiență, atragerea de parteneri internaționali, implicarea în parteneriate pentru proiecte internaționale, campanii de conștientizare pe teme de interes internațional </t>
  </si>
  <si>
    <t xml:space="preserve"> măsuri:
Formarea și calificarea profesională a personalului angajat în furnizarea serviciilor de sănătate de calitate în vederea îmbunătățirii accesului la servicii pentru toți cetățenii indiferent de venituri, statut social, naționalitate</t>
  </si>
  <si>
    <t>măsuri:
Elaborarea și implementarea unei strategii în domeniul logisticii urbane în localitățile regiunii București-Ilfov</t>
  </si>
  <si>
    <t>str. Doamnei
nr. 22</t>
  </si>
  <si>
    <t>măsuri:
Actualizarea zonificării fiscale la nivelul Municipiului București</t>
  </si>
  <si>
    <t>măsuri:
Actualizarea Planurilor Urbanistice Zonale - Zone Construite Protejate ale Municipiului București</t>
  </si>
  <si>
    <t>măsuri:
Revizuirea Planului Urbanistic General al Municipiului București</t>
  </si>
  <si>
    <t xml:space="preserve">Piața Victoriei </t>
  </si>
  <si>
    <t>cheiul Dâmboviței</t>
  </si>
  <si>
    <t xml:space="preserve">măsuri:
Digitalizarea patrimoniului cultural imaterial din București </t>
  </si>
  <si>
    <t>ansamblu de proiecte:
Punerea în valoare a monumentelor de for public prin reabilitarea și reconfigurarea spațiului public adiacent</t>
  </si>
  <si>
    <t>ansamblu de proiecte:
Reabilitare monumente istorice ce aparțin sau sunt în administrația cultelor religioase recunoscute în România</t>
  </si>
  <si>
    <t>ansamblu de proiecte:
Restaurarea cladirilor monument istoric aflate în proprietatea publică și integrarea lor în circuitul cultural</t>
  </si>
  <si>
    <t>Restaurare și reamenajare interioară cu eficientizarea acustică a Sălii Palatului, str. Ion Câmpineanu nr. 28, sector 1</t>
  </si>
  <si>
    <t>str. Ion Câmpineanu nr. 28</t>
  </si>
  <si>
    <t>Reabilitarea şi modernizarea Muzeului Naţional al Pompierilor “Foişorul de Foc” din Bucureşti, bd. Ferdinand I, nr. 33, Sector 2</t>
  </si>
  <si>
    <t xml:space="preserve"> bd. Ferdinand I 
nr. 33</t>
  </si>
  <si>
    <t>măsuri:
Elaborarea și implementarea unei politici a locuinței pentru asigurarea unui număr minim de locuințe accesibile</t>
  </si>
  <si>
    <t>ansamblu de proiecte:
Valorificarea și îmbunătățirea fondului de locuințe publice existent în Municipiul București</t>
  </si>
  <si>
    <t>ansamblu de proiecte:
Organizarea unor concursuri de soluții arhitecturale pentru regenerarea cartierelor-dormitor</t>
  </si>
  <si>
    <t>M.B. prin 
A.M.C.C.R.S.</t>
  </si>
  <si>
    <t>ansamblu de proiecte:
Lucrări de reabilitare, consolidare, refunctionalizare, modificări interioare, refacere împrejmuire și organizare șantier pentru consolidare imobile de locuințe cu risc seismic</t>
  </si>
  <si>
    <t>ansamblu de proiecte:
Regenerarea spațiilor publice în zona Pasajului Unirii.  Realizarea lucrărilor de consolidare și reabilitare a obiectivului "Planșeul de acoperire a râului Dâmbovița în Piața Unirii", sectorul 4</t>
  </si>
  <si>
    <t>bdul. Elisabeta 
nr. 27</t>
  </si>
  <si>
    <t>ansamblu de proiecte:
Consolidarea, reabilitarea și creșterea eficienței energetice cu prioritate a clădirilor cu destinație sanitară încadrate la riscul seismic (Malaxa, prof. Dan Theodorescu, Carol Davila, Filantropia, Victor Babeș)</t>
  </si>
  <si>
    <t>ansamblu de proiecte:
Consolidare și reabilitare imobile str. Traian Vuia nr. 6 și Dumbrava Roșie nr. 23, sector 2</t>
  </si>
  <si>
    <t>ansamblu de proiecte:
Consolidare, modernizare/ eficientizare energetică și reabilitare seismică a unitatilor de învățământ cu risc seismic</t>
  </si>
  <si>
    <t>măsură/ ansamblu de proiecte:
Finalizare și mapare rezultate evaluare vizuală rapidă (evaluare seismică simplă)</t>
  </si>
  <si>
    <t>Parcul Național</t>
  </si>
  <si>
    <t>Bazin olimpic acoperit, anexe cu dotări pentru sportivi, public și personal administrativ, Liceul Tehnic Media, str. Jiului nr. 163, sector 1</t>
  </si>
  <si>
    <t>str. Jiului nr. 163</t>
  </si>
  <si>
    <t xml:space="preserve">măsură/ ansamblu de proiecte: 
Reamenajarea curților școlilor pentru dezvoltarea infrastructurii sportive pentru elevii din unitățile de învățământ </t>
  </si>
  <si>
    <t xml:space="preserve">ansamblu de proiecte:
Promovarea artiștilor locali prin organizarea de manifestări și expoziții </t>
  </si>
  <si>
    <t>măsură/ ansamblu de proiecte: 
Elaborarea și implementarea Strategiei de dezvoltare şi marketing turistic a destinaţiei București și crearea Aplicatiei turistice pentru București</t>
  </si>
  <si>
    <t>M.B.
P.R.O.E.D.U.S.</t>
  </si>
  <si>
    <t>măsură:
Susținerea ONG-urilor care organizează evenimente - Voluntar PROEDUS 2.0</t>
  </si>
  <si>
    <t>Realizarea Centrului multifuncțional Favorit</t>
  </si>
  <si>
    <t>Teatrul C.I. Nottara</t>
  </si>
  <si>
    <t>Consolidare clădire Centrul Cultural Expo Arte, str. Batiștei nr. 14, sector 2</t>
  </si>
  <si>
    <t>ansamblu de proiecte:
Digitalizarea a 19 unități sanitare din subordinea A.S.S.M.B.</t>
  </si>
  <si>
    <t>Sectorul 6
P.P.P.</t>
  </si>
  <si>
    <t>Centru de inovare, prototipare și testare – biotehnologii și materiale noi</t>
  </si>
  <si>
    <t xml:space="preserve">ansamblu de proiecte:
Rețea centre de recuperare și reabilitare neuropsihică </t>
  </si>
  <si>
    <t>D.G.A.S.P.C.</t>
  </si>
  <si>
    <t>Centru de recuperare și reabilitare medicală pentru femei adulte cu handicap - Proiectare și executie (Demolare corp C și C5, consolidare, supraetajare și extindere corp C1, sediu D.G.A.S.P.C. sector 1 din str. Milcov nr. 2-4)</t>
  </si>
  <si>
    <t>str. Milcov nr. 2-4</t>
  </si>
  <si>
    <t>ansamblu de proiecte:
Construirea și operaționalizarea clădirilor pentru sănătate mintală și tratarea adicțiilor (copii și adulți)</t>
  </si>
  <si>
    <t xml:space="preserve">ansamblu de proiecte:
Reabilitarea și dotarea unor Centre de Integrare prin Terapie Ocupațională  </t>
  </si>
  <si>
    <t>ansamblu de proiecte:
Modernizarea rețelei de policlinici publice, în contract cu Casele de Asigurări</t>
  </si>
  <si>
    <t xml:space="preserve">ansamblu de proiecte:
Înființarea unor clinici de proximitate cu servicii decontate de Casa de Asigurări </t>
  </si>
  <si>
    <t>Modernizarea, extinderea, refuncționalizarea și dotarea Policlinicii Pantelimon - ambulatoriu și secție externă Malaxa</t>
  </si>
  <si>
    <t xml:space="preserve">Amenajarea unui sistem integrat de imagistica CT și RMN </t>
  </si>
  <si>
    <t>str. Mihai Bravu 
nr. 281</t>
  </si>
  <si>
    <t xml:space="preserve">bdul. Ion Mihalache nr. 11-13 </t>
  </si>
  <si>
    <t>Șos. Vergului 
nr. 12</t>
  </si>
  <si>
    <t>Calea Griviței nr. 4</t>
  </si>
  <si>
    <t>Șos. Ștefan cel Mare nr. 19-21</t>
  </si>
  <si>
    <t>Bdul. Basarabia nr. 21</t>
  </si>
  <si>
    <t>Construire spital, Bd. Timișoara, nr.101E, sector 6</t>
  </si>
  <si>
    <t>Consolidarea/ reabilitarea clădirii Spitalului clinic de obstretică-ginecologie ”Filantropia”, sector 1</t>
  </si>
  <si>
    <t>Centru de transplant multi-organ în cadrul Spitalului clinic „Sfânta Maria”, prin construirea unui corp nou de clădire, sector 1</t>
  </si>
  <si>
    <t>măsură:
Obținerea autorizației de securitate la incendiu pentru Spitalul clinic Filantropia, sector 1</t>
  </si>
  <si>
    <t>Înființarea și operaționalizarea unui nou spital de psihiatrie</t>
  </si>
  <si>
    <t>Șos. Berceni nr. 12</t>
  </si>
  <si>
    <t>Extindere Spital de boli cronice ”Sf. Luca” prin construirea unui corp nou, sector 4</t>
  </si>
  <si>
    <t>ansamblu de proiecte:
Lucrări de modernizare / extindere pentru instalații de ventilați, tratare a aerului și infrastructura de fluide medicale, precum și montarea de sisteme de detectare, semnalizare, alarmare incendii și în cazul depășirii concentrației maxime admis de oxigen pentru 9 spitale din subordinea A.S.S.M.B.</t>
  </si>
  <si>
    <t>Șos. Berceni nr. 10</t>
  </si>
  <si>
    <t xml:space="preserve">măsuri / ansamblu de proiecte:
Dezvoltarea serviciilor sociale și a infrastructurii necesare destinate persoanelor fără adăpost </t>
  </si>
  <si>
    <t>ansamblu de proiecte: 
Dezvoltarea unei rețele de centre de zi pentru persoane vârstnice de tip Clubul Seniorilor</t>
  </si>
  <si>
    <t>măsură:
Extinderea programului de îmbătrânire activă (Mișcare pentru sănătate)</t>
  </si>
  <si>
    <t>Reabilitarea și dotarea centrului multifuncțional Răsadniței, str. Răsadniței nr. 59, Sector 6</t>
  </si>
  <si>
    <t>str. Răsadniței 
nr. 59</t>
  </si>
  <si>
    <t>ansamblu de proiecte: 
Extinderea și modernizarea centrelor pentru persoanele adulte fără adăpost din municipiul București</t>
  </si>
  <si>
    <t>măsuri / ansamblu de proiecte:
Accesibilizarea mediului fizic și informațional pentru persoanele cu dizabilități</t>
  </si>
  <si>
    <t>măsuri / ansamblu de proiecte:
Sprijinirea persoanelor defavorizate cu venituri foarte reduse prin crearea unei bănci de alimente la nivelul municipiului București, cu filiale în sectoare</t>
  </si>
  <si>
    <t>ansamblu de proiecte:
Înființare unui serviciu comunitar de îngrijire temporară sau de lungă durată – cămine pentru persoane vârstnice</t>
  </si>
  <si>
    <t>ansamblu de proiecte:
Înființarea unor centre sociale de cartier în proximitatea instituțiilor de cult</t>
  </si>
  <si>
    <t>Fonduri europene
POR BI P5 2021-2027
Buget local</t>
  </si>
  <si>
    <t>Calea Giulești 
nr. 240</t>
  </si>
  <si>
    <t>ansamblu de proiecte:
Rețea de centre pentru prevenirea și combaterea violenței domestice</t>
  </si>
  <si>
    <t>măsură:
Extindere program de alfabetizare digitală a vârstnicilor, inclusiv pentru alte categorii în risc de excluziune (pesoane de etnie romă, cu dizabilități etc.)</t>
  </si>
  <si>
    <t xml:space="preserve">ansamblu de proiecte:
Înființarea și dotarea a 6 centre rezidențiale maternale </t>
  </si>
  <si>
    <t>M.B.
Sectoarele 1-6
A.S.S.M.B. 
 M.S.</t>
  </si>
  <si>
    <t>Ministerul Sănătății</t>
  </si>
  <si>
    <t>M.S.</t>
  </si>
  <si>
    <t>Centru medico-social pentru copiii cu tulburări psihice grave</t>
  </si>
  <si>
    <t>măsuri:
Servicii integrate pentru prevenirea separării copiilor de familie</t>
  </si>
  <si>
    <t xml:space="preserve">ansamblu de proiecte:
Dotarea și reabilitarea locurilor de joacă pentru copii cu dizabilități  </t>
  </si>
  <si>
    <t>măsuri:
Program integrat de incluziune și dezvoltare socială zona Ferentari, sector 5</t>
  </si>
  <si>
    <t>str. Larisa nr. 2</t>
  </si>
  <si>
    <t xml:space="preserve">Cămin Larisa, str. Larisa nr. 2, sector 6 </t>
  </si>
  <si>
    <t>măsuri:
Formarea prin educaţie a infrastructurii mentale a societății bucureștene, în acord cu noile cerinţe, derivate din statutul României de ţară membră a UE, capabilă să funcţioneze eficient în societatea actuală și viitoare</t>
  </si>
  <si>
    <t>ansamblu de proiecte:
Înființarea de centre comunitare de învățare continuă și conversie profesională</t>
  </si>
  <si>
    <t>ansamblu de proiecte:
Creare de centre comunitare pentru sprijinirea activităților creative</t>
  </si>
  <si>
    <t>Construire bloc operator și A.T.I. secția ortopedie Corp G Spitalul clinic Colentina, sector 2</t>
  </si>
  <si>
    <t>Backup pentru asigurarea agentului termic la Spitalul clinic Colentina, sector 2</t>
  </si>
  <si>
    <t>măsuri:
Consilierea migranților (români și străini) privind orientarea și reorientarea profesională pentru acoperirea deficitului de forță de muncă din municipiul București</t>
  </si>
  <si>
    <t xml:space="preserve">Bd. Mihail Kogălniceanu 
nr. 36-46  </t>
  </si>
  <si>
    <t>Atelier de micro-producție al Universității din București în cadrul Complexului Mihail Kogalniceanu, Bd. Mihail Kogălniceanu, nr. 36-46, sector 5</t>
  </si>
  <si>
    <t>U.B. creative MEDIA studio în cadrul Complexului Mihail Kogalniceanu, Bd. Mihail Kogălniceanu, nr. 36-46, sector 5</t>
  </si>
  <si>
    <t>măsuri:
Constituirea unui corp de experți (psihologi, sociologi, asistenți sociali) care să facă anchete sociale în momentul înregistrării de absențe la școală</t>
  </si>
  <si>
    <t>măsuri:
Dezvoltarea parteneriatului interinstituțional pentru identificarea persoanelor care au părăsit timpuriu școala și care îndeplinesc condițiile de vârstă pentru cuprinderea în sistemul educațional</t>
  </si>
  <si>
    <t>măsuri:
Formarea continuă a cadrelor didactice în vederea gestionării riscului de abandon, cu precădere în cazul elevilor vulnerabili, dar și pentru implementarea
programelor remediale</t>
  </si>
  <si>
    <t>măsuri:
Dezvoltarea și implementarea de programe accesibile de alfabetizare digitală pentru elevii cu dizabilități</t>
  </si>
  <si>
    <t>Construirea sau amenajarea într-un spatiu existent a unei școli profesionale care să pregătească tinerii (și nu numai) în meserii cerute pe piața muncii (HORECA, construcții etc.)</t>
  </si>
  <si>
    <t xml:space="preserve">Lucrări de intervenție la faţada monumentului istoric Cercului Militar Național – cazarma 954, str. Constantin Mille nr. 1, sector 1 </t>
  </si>
  <si>
    <t>str. Constantin Mille nr. 1</t>
  </si>
  <si>
    <t>ansamblu de proiecte:
Crearea unor spații recreative pentru comunitate prin amenajarea și modificarea spațiilor publice din cartiere</t>
  </si>
  <si>
    <t xml:space="preserve">Consolidarea/ reabilitarea clădirii Spitalului clinic de chirurgie oro-maxilo-facială ”prof. dr. Dan Theodorescu”, sector 1 </t>
  </si>
  <si>
    <t>Consolidarea/ reabilitarea clădirii Spitalului clinic de nefrologie ”dr. Carol Davila”, sector 1</t>
  </si>
  <si>
    <t>Construcție corp nou clădire Spitalul clinic de boli infecțioase ”dr. V. Babeș”, sector 3</t>
  </si>
  <si>
    <t>Consolidarea/ reabilitarea clădirii Spitalului clinic ”Nicolae Malaxa”, sector 2</t>
  </si>
  <si>
    <t>ansamblu de proiecte:
Construire de spitale noi și dotarea acestora</t>
  </si>
  <si>
    <t>măsură:
Obținerea autorizației de securitate la incendiu pentru Spitalul clinic de nefrologie „dr. Carol Davila”, sector 1</t>
  </si>
  <si>
    <t>Construirea unui Centru de psihiatrie pediatrică S+P+3 în incinta Spitalului clinic de psihiatrie „prof. dr. Alexandru Obregia", sector 4</t>
  </si>
  <si>
    <t>Extinderea Spitalului de obstetrică și ginecologie Filantropia prin construirea unui nou corp de clădire, sector 1</t>
  </si>
  <si>
    <t>ansamblu de proiecte:
Modernizare laboratoare din unitățile de învățământ</t>
  </si>
  <si>
    <t>Construire complex multifuncţional pentru activităţi didactice şi sport la Şcoala gimnazială nr. 200, str. Postăvarul nr. 13, sector 3</t>
  </si>
  <si>
    <t>str. Postăvarul 
nr. 13</t>
  </si>
  <si>
    <t>Construire complex multifuncţional pentru activităţi didactice şi sport în incinta Şcolii gimnaziale nr. 92, str. Aleea Vlahuţă nr.1A, sector 3</t>
  </si>
  <si>
    <t>str. Aleea Vlahuţă nr.1A</t>
  </si>
  <si>
    <t>bd. Nicolae Grigorescu nr.14</t>
  </si>
  <si>
    <t>șos. Gării Cățelu nr.130</t>
  </si>
  <si>
    <t>str. Intrarea Reconstrucției
nr. 6A</t>
  </si>
  <si>
    <t>bd. Theodor Pallady, Nr. 26</t>
  </si>
  <si>
    <t>Edificare unui imobil în vederea înființării de laboratoare și ateliere pentru sistemul dual, Colegiul Tehnic Costin D. Nenițescu, bd. Theodor Pallady, Nr. 26, sector 3</t>
  </si>
  <si>
    <t>Construire complex multifuncţional pentru activităţi didactice şi sport la Şcoala Gimnazială nr. 47, șos. Gării Cățelu Nr.130, sector 3</t>
  </si>
  <si>
    <t>Construire complex multifuncţional pentru activităţi didactice şi sport în incinta Şcolii gimnaziale Al.I. Cuza (fosta Şcoală nr. 199), bd. Nicolae Grigorescu nr.14, sector 3</t>
  </si>
  <si>
    <t>măsură:
Creșterea atractivității școlilor prin introducerea de programe extracurriculare (concursuri, cercuri, activități sportive, artistice, cursuri suplimentare etc.)</t>
  </si>
  <si>
    <t>Desființare clădiri existente, construire imobile cu funcțiunea de liceu și spatii conexe aferente Colegiul Tehnic de Poștă și Telecomunicații Gheorghe Airinei, str. Romancierilor nr. 1, sector 6</t>
  </si>
  <si>
    <t>Modernizare Liceu Tehnologic Sf. Antim Ivireanu, aleea Poiana Muntelui nr. 1, sector 6</t>
  </si>
  <si>
    <t>aleea Poiana Muntelui nr. 1</t>
  </si>
  <si>
    <t>Desființare clădiri existente, construire imobile cu funcțiunea de liceu și spatii conexe aferente Colegiul Național Grigore Moisil, bd. Timișoara nr. 33, sector 6</t>
  </si>
  <si>
    <t>bd. Timișoara 
nr. 33</t>
  </si>
  <si>
    <t>Lucrări de consolidare, reabilitare, supraetajare parțială și extindere Școala gimnazială I.G. Duca, șos. Panduri nr. 42, sector 5</t>
  </si>
  <si>
    <t>șos. Panduri nr. 42</t>
  </si>
  <si>
    <t>str. Bacău nr. 1</t>
  </si>
  <si>
    <t>str. Dorneasca 
nr. 7A</t>
  </si>
  <si>
    <t>Construire afterschool cu 8 clase la Liceul Teoretic Ion Barbu, str. Nabucului nr. 18, Sector 5</t>
  </si>
  <si>
    <t>str. Nabucului 
nr. 18</t>
  </si>
  <si>
    <t xml:space="preserve"> str. Vigoniei 
nr. 3-5</t>
  </si>
  <si>
    <t>Măsuri de eficiență energetică în Şcoala generală nr.147 "Petrache Poenaru", str. Bacău nr. 1, sector 5</t>
  </si>
  <si>
    <t xml:space="preserve">ansamblu de proiecte:
Construirea și dotarea noilor unități de învățământ (Nzeb)   </t>
  </si>
  <si>
    <t xml:space="preserve">ansamblu de proiecte:
Modernizarea și dotarea unitățlor de învățământ preuniversitar de stat din sectorul 6  </t>
  </si>
  <si>
    <t xml:space="preserve">ansamblu de proiecte:
Lucrări de construire, consolidare, reabilitare, modernizare, dotări și amenajări pentru unitățile de învățământ din sectorul 4 </t>
  </si>
  <si>
    <t>Modernizare Școala gimnazială Neagoe Basarab, intr. Constantin Brâncuși nr. 7, sector 3</t>
  </si>
  <si>
    <t>intr. Constantin Brâncuși nr. 7</t>
  </si>
  <si>
    <t>ansamblu de proiecte:
Lucrări capitale de creștere a eficienței energetice, consolidare, modernizare și extindere la școlile din sectorul 3 (Școala gimnazială Barbu Delavrancea, Școala Nr. 54, Școala gimnazială nr. 55, Școala gimnazială nr. 70 (Cezar Bolliac), Școala gimnazială nr. 78, Școala gimnazială nr. 80, Școala gimnazială nr. 81, Școala gimnazială nr. 82, Școala gimnazială nr .84, Școala gimnazială nr. 88, școala gimnazială nr. 89, Școala gimnazială Federico Garcia Lorca (nr. 196), Școala gimnazială Leonardo Da Vinci, Școala gimnazială Liviu Rebreanu, Școala gimnazială nr. 195 Hamburg, Școala specială nr. 50</t>
  </si>
  <si>
    <t xml:space="preserve">bd. Hristo Botev 
nr. 17 </t>
  </si>
  <si>
    <t>șos. Alexandriei 
nr. 21</t>
  </si>
  <si>
    <t>ansamblu de proiecte: 
Lucrări capitale de creștere a eficienței energetice, consolidare, modernizare și extindere la Colegiile: Tehnic Anghel Saligny, Colegiul Tehnic Costin D. Nenitescu, Colegiul Tehnic Mihai Bravu din sectorul 3</t>
  </si>
  <si>
    <t>Construire corp nou în incinta Școlii gimnaziale ”Mircea Sântimbreanu”, șos. Alexandriei nr. 21, sector 5</t>
  </si>
  <si>
    <t>Proiectare și execuție pentru construire corp clădire în scopul desfășurării activităților școlare de către Școala gimnazială Ion Heliade Rădulescu, pe terenul situat în bd. Ion Mihalache nr. 28, sector 1</t>
  </si>
  <si>
    <t xml:space="preserve">ansamblu de proiecte: 
Lucrări de reabilitare, modernizare, extindere a școlilor și liceelor din sectorul 1 al municipiului București  </t>
  </si>
  <si>
    <t xml:space="preserve">aleea Teișani </t>
  </si>
  <si>
    <t xml:space="preserve">Construire ansamblu educațional compus din școală, grădiniță, căi de circulație, spații verzi, terenuri de sport, zone de joacă, corpuri de iluminat, spațiu parcare, gard incintă - cartier Greenfield   </t>
  </si>
  <si>
    <t xml:space="preserve">ansamblu de proiecte:
Lucrări de construire și extindere si dotare pentru unitățile de învățământ antepreșcolar și preșcolar în sectorul 6 </t>
  </si>
  <si>
    <t xml:space="preserve">ansamblu de proiecte: 
Lucrări de construire, reabilitare, extindere și dotare pentru unitățile de învățământ antepreșcolar și preșcolar în  sectorul 5 </t>
  </si>
  <si>
    <t>ansamblu de proiecte: 
Lucrări de construire, reabilitare, extindere și dotare pentru unitățile de învățământ antepreșcolar și preșcolar în  sectorul 3</t>
  </si>
  <si>
    <t>ansamblu de proiecte: 
Lucrări de construire, reabilitare, extindere și dotare pentru unitățile de învățământ antepreșcolar și preșcolar în  sectorul 2</t>
  </si>
  <si>
    <t>ansamblu de proiecte: 
Lucrări de construire, reabilitare, extindere și dotare pentru unitățile de învățământ antepreșcolar și preșcolar în sectorul 1</t>
  </si>
  <si>
    <t>ansamblu de proiecte: 
Lucrări de construire, reabilitare, extindere și dotare pentru unitățile de învățământ antepreșcolar și preșcolar în sectorul 4</t>
  </si>
  <si>
    <t xml:space="preserve"> Restaurarea sediului central al Arhivelor Naţionale ale României, monument istoric, bd. Regina Elisabeta nr. 49, sector 5</t>
  </si>
  <si>
    <t>bd. Regina Elisabeta nr. 49</t>
  </si>
  <si>
    <t>Consolidare și restaurare Palatul Șuțu, Bd. I. C. Brătianu, nr. 2, sector3</t>
  </si>
  <si>
    <t>Reabilitare Sera Veche - Grădina Botanică Dimitrie Brândză și reabilitare rețele exterioare, șos. Cotroceni 32, sector 6, București</t>
  </si>
  <si>
    <t>Centrul multifuncțional Corso - 
Consolidare, reabilitare, modernizare si dotare Cinema Corso, bd. Elisabeta nr. 27, sector 5</t>
  </si>
  <si>
    <t>Reabilitare bază sportivă Colentina, șos. Fundeni nr. 253, sector 2</t>
  </si>
  <si>
    <t>șos. Fundeni 
nr. 253</t>
  </si>
  <si>
    <t>bd. Tineretului 
nr. 7</t>
  </si>
  <si>
    <t>Palatul național al copiilor din București - spațiu de lucru pentru proiecte artistice inițiate de tineri, bd. Tineretului 
nr. 7, sectorul 4</t>
  </si>
  <si>
    <t>Consolidare, modernizare și restaurare Teatrul de Vară „Nicolae Bălcescu”, Parcul Bazilescu, strada Olteniei nr. 4, sector 1</t>
  </si>
  <si>
    <t>Consolidare și amenajare imobil Teatrul Lucia Sturdza Bulandra (Teatrul Bulandra), sala Liviu Ciulei, bd. Schitu Măgureanu nr. 1, sector 5</t>
  </si>
  <si>
    <t>bd. Schitu Măgureanu nr. 1</t>
  </si>
  <si>
    <t>bd. Carol I nr. 21</t>
  </si>
  <si>
    <t>Consolidare imobil Teatrul Foarte Mic, bd. Carol I nr. 21, sector 2</t>
  </si>
  <si>
    <t>ansamblu de proiecte:
Consolidare, reabilitare, funcționalizare și modernizare imobil și săli de spectacole Teatrul C.I. Nottara, str. Gen. Gheorghe Magheru nr. 20 și reconversie funcțională corp anexă str. Jules Michelet nr. 10-12, sector 1</t>
  </si>
  <si>
    <t>str. Batiștei nr. 14</t>
  </si>
  <si>
    <t>ansamblu de proiecte: 
Construcție/ reabilitare și dotare aferentă Centrelor Respiro pentru copii cu dizabilități din municipiul București</t>
  </si>
  <si>
    <t>str. Dionisie Lupu nr. 46</t>
  </si>
  <si>
    <t>șos. Panduri nr. 90</t>
  </si>
  <si>
    <t>Clădire Carol, conversie în spații educaționale, consolidare și reabilitare, bd. Carol I, nr. 19, sector 2</t>
  </si>
  <si>
    <t>bd. Carol I nr. 19</t>
  </si>
  <si>
    <t>Revitalizarea spațiilor sportive prin amenajarea unei săli de scrimă la Școala gimnazială nr. 195 (Hamburg), str. Lunca Bradului nr. 2, sector 3</t>
  </si>
  <si>
    <t>str. Lunca Bradului nr. 2</t>
  </si>
  <si>
    <t>bd. Theodor Pallady, nr. 26</t>
  </si>
  <si>
    <t>Construire complex multifuncţional pentru activităţi didactice şi sport la Şcoala gimnazială nr. 86, str. Intrarea Reconstrucției nr. 6A, sector 3</t>
  </si>
  <si>
    <t>Construire afterschool cu 5 clase la Școala gimnazială nr. 134, str. Baciului nr. 4A, sector 5</t>
  </si>
  <si>
    <t>Construire afterschool cu 5 clase la Școala gimnazială nr. 127, str. Munții Carpați nr. 72, sector 5</t>
  </si>
  <si>
    <t>Construire afterschool cu 8 clase la Școala gimnazială nr. 103, str. Vigoniei nr. 3-5, sector 5</t>
  </si>
  <si>
    <t>Extindere corp nou clădire P+3E Liceul teoretic Ștefan Odobleja, str. Dorneasca 7A, sector 5</t>
  </si>
  <si>
    <t>Măsuri de eficiență energetică în Școala nr. 143, str. Banu Mărăcine nr. 16, sector 5</t>
  </si>
  <si>
    <t>U.T.C.B.</t>
  </si>
  <si>
    <t>măsură/ ansamblu de proiecte:
Platformă online pentru municipiului București cu reprezentarea hărtilor micro-zonale pentru toate tipurile de hazard și crearea unui instrument de analiză a datelor specifice privind informarea eficientă a populației la producerea unui hazard</t>
  </si>
  <si>
    <t>Reparații capitale apărări de mal lac Herăstrău, inclusiv apărări de mal insule lac Herăstrău, sector 1</t>
  </si>
  <si>
    <t>lac Herăstrău</t>
  </si>
  <si>
    <t>măsuri:
Program de intervenții publice pentru creșterea rezilienței la fenomene meteo extreme</t>
  </si>
  <si>
    <t>măsuri:
Evaluarea variației temporale și spațiale ale efectului insulei de căldură urbană în mediul urban</t>
  </si>
  <si>
    <t xml:space="preserve">măsuri:
Organizarea de campanii de informare și educare a populației cu privire la măsurile de siguranță în cazul fenomenelor extreme </t>
  </si>
  <si>
    <t>măsuri / ansamblu de proiecte:
Plan de acțiuni la nivel metropolitan în vederea realizării unor perdele forestiere pentru protecția localitatilor</t>
  </si>
  <si>
    <t>măsuri:
Strategie de dezvoltare a infrastructurii verzi a municipiului București</t>
  </si>
  <si>
    <t xml:space="preserve">ansamblu de proiecte:
Extinderea și reamenajarea parcurilor existente </t>
  </si>
  <si>
    <t xml:space="preserve">ansamblu de proiecte:
Realizarea unor păduri urbane </t>
  </si>
  <si>
    <t>ansambluri de proiecte:
Extinderea rețelei de parcuri din municipiul București prin constituirea de parcuri noi</t>
  </si>
  <si>
    <t>Parcul Natural Văcărești</t>
  </si>
  <si>
    <t>măsuri / ansamblu de proiecte:
Sprijin pentru activitățile de protejare, conservare și promovare ale Parcului natural Văcărești, sector 4</t>
  </si>
  <si>
    <t>măsuri / ansamblu de proiecte:
Crearea unei rețele de arii naturale urbane protejate</t>
  </si>
  <si>
    <t>ansamblu de proiecte:
Redimensionarea rețelei de distribuție din sistemul de alimentare cu apă al municipiului București (Dn&lt;250 mm)</t>
  </si>
  <si>
    <t>ansamblu de proiecte:
Redimensionarea rețelei de distribuție din sistemul de alimentare cu apă al municipiului București (Dn&gt;250 mm)</t>
  </si>
  <si>
    <t>ansamblu de proiecte:
Redimensionarea canalelor de serviciu și realizarea unor sisteme de colectare - transport - stocare ape pluviale</t>
  </si>
  <si>
    <t>ansamblu de proiecte:
Realizare puțuri noi în interiorul municipiului București pentru alimentarea în caz de forță majoră</t>
  </si>
  <si>
    <t>ansamblu de proiecte:
Lucrări la colectorele A1, A2, A3, B1- B7, C1</t>
  </si>
  <si>
    <t>ansamblu de proiecte:
Înlocuire conducte de azbociment</t>
  </si>
  <si>
    <t>ansamblu de proiecte:
Extinderea rețelei de distribuție pentru alimentarea cu apă potabilă în zonele Luncilor, Gurilor și Dealurilor - sector 3</t>
  </si>
  <si>
    <t>ansamblu de proiecte:
Extinderea conductelor de alimentare cu apă potabilă pentru alimentarea localităților limitrofe și extremitățile municipiului București</t>
  </si>
  <si>
    <t>ansamblu de proiecte:
Extinderea sistemului de canalizare pe șos. Berceni, Nicolae Canea, Splaiul Unirii, Dr. Binelui - Metalurgiei, Giulești (Pasteur - Săbăreni) - sector 6</t>
  </si>
  <si>
    <t>Extindere sistem de canalizare în zona str. Străulești, sector 1</t>
  </si>
  <si>
    <t>Extindere sistem de canalizare în zona Prelungirea Ghencea, sector 6</t>
  </si>
  <si>
    <t>zona Luncilor</t>
  </si>
  <si>
    <t>zona Gurilor</t>
  </si>
  <si>
    <t>Extindere sistem de canalizare în zona Luncilor, sector 3</t>
  </si>
  <si>
    <t>Extindere sistem de canalizare în zona Lacului Morii, sector 6</t>
  </si>
  <si>
    <t>zona Lacului Morii</t>
  </si>
  <si>
    <t>Extindere sistem de canalizare în zona Gurilor, sector 3</t>
  </si>
  <si>
    <t>Extindere sistem de canalizare în zona Giulești-Sârbi, sector 6</t>
  </si>
  <si>
    <t>zona Giulești-Sârbi</t>
  </si>
  <si>
    <t>Extindere sistem de canalizare în zona Dealurilor, sector 4</t>
  </si>
  <si>
    <t>zona Dealurilor</t>
  </si>
  <si>
    <t>str. Privighetorilor, șos. București - Ploiești, aleea Teișani</t>
  </si>
  <si>
    <t>Extindere sistem de canalizare în zona de nord a municipiului București delimitată de str. Privighetorilor, șos. București - Ploiești, aleea Teișani, sector 1</t>
  </si>
  <si>
    <t>Extindere sistem de canalizare în zona de nord a municipiului București delimitată de șos. Odăi, șos. București - Ploiești, str. Jandarmeriei, șos. Gh. Ionescu Sisești , șos. București - Târgoviște, sector 1</t>
  </si>
  <si>
    <t>Extindere sistem de canalizare în municipiul București în zona amplasată către limita administrativă cu Mogoșoaia, sector 1</t>
  </si>
  <si>
    <t>zona Străulești</t>
  </si>
  <si>
    <t>Extindere sistem de canalizare în municipiul București în zona amplasată către limita administrativă cu Chitila, sector 1</t>
  </si>
  <si>
    <t>zona șos. Chitilei</t>
  </si>
  <si>
    <t>Construire sistem de canalizare separativ în zona străzii Slobozia (arealul cuprins între piața Regina Maria - Dealul Mitropoliei - Parc Carol), sector 4</t>
  </si>
  <si>
    <t>Construire colector A4 pe șoseaua de centură 
(aval: de la Splaiul Unirii - zona Glina - până amonte la șos. Berceni)</t>
  </si>
  <si>
    <t xml:space="preserve">Șoseaua de centură
Ilfov </t>
  </si>
  <si>
    <t>ansamblu de proiecte:
Construire bazine de retenție în zona parcurilor Izvor și Opera, sector 5</t>
  </si>
  <si>
    <t>ansamblu de proiecte: 
Lucrări capitale de creștere a eficienței energetice, consolidare, modernizare și extindere la Liceul Alexandru Ioan Cuza, Liceul Nichita Stănescu, Liceul Teoretic ''Dante Alighieri'' - sector 3</t>
  </si>
  <si>
    <t>ansamblu de proiecte:
Lucrări capitale de creștere a eficienței energetice, consolidare, modernizare și extindere la Liceul Tehnologic Elie Radu, Liceul Tehnologic ''Dragomir Hurmuzescu'', Liceul Tehnologic Theodor Pallady, Liceul Decebal - sector 3</t>
  </si>
  <si>
    <t>măsură:
Obținerea autorizației de securitate la incendiu pentru Spitalul clinic „Prof. Dr. Theodor Burghele”, sector 5</t>
  </si>
  <si>
    <t>măsură:
Obținerea autorizației de securitate la incendiu pentru Spitalul clinic „Sfânta Maria”, sector 1</t>
  </si>
  <si>
    <t>ansamblu de proiecte:
Evenimente teatrale cu implicarea liceenilor bucureșteni - Festivalul Vocea teatrului licean bucureștean</t>
  </si>
  <si>
    <t>Reconfigurarea spațiului public din zona Piaței Matache, sector 1</t>
  </si>
  <si>
    <t>zona Piața Matache</t>
  </si>
  <si>
    <t>zona Răzoare</t>
  </si>
  <si>
    <t>Calea Victoriei 
nr. 22-24</t>
  </si>
  <si>
    <t>Aplicație web pentru publicarea pe harta Municipiului București a proiectelor publice desfășurate pe teritoriul municipiului București</t>
  </si>
  <si>
    <t xml:space="preserve">măsuri:
Digitalizarea activitații și managementului documentelor în administrația publică locală din municipiul București, inclusiv arhivarea electronică a documentelor existente și viitoare  </t>
  </si>
  <si>
    <t>Gestionarea și actualizarea permanentă a Registrului local al spațiilor verzi ale municipiului București</t>
  </si>
  <si>
    <t>zona str. Străulești</t>
  </si>
  <si>
    <t>zona Prelungirea Ghencea</t>
  </si>
  <si>
    <t>lfov</t>
  </si>
  <si>
    <t>Stația tratare Arcuda</t>
  </si>
  <si>
    <t>Aducțiune îngropată pentru transportul apei brute de la Brezoarele la Stația de Tratare Arcuda</t>
  </si>
  <si>
    <t>ansamblu de proiecte:
Extinderea și reabilitarea infrastructurii de apă și apă uzată în zonele Ghidigeni, Olteniței, Cheile Turzii și Henri Coandă – lotul 1 și lotul 2 din municipiul București</t>
  </si>
  <si>
    <t>Extindere și reabilitare sisteme de alimentare cu apă și canalizare pe str. N.D. Cocea, str. Tiparniței și Intrarea Tiparniței, sector 5</t>
  </si>
  <si>
    <t>ansamblu de proiecte:
Amenajarea de spații verzi prin plantarea de aliniamente stradale formate din arbori și arbuști, pentru reducerea poluării și a zgomotului</t>
  </si>
  <si>
    <t>măsuri:
Reglementarea unor zone de protecție în jurul activităților generatoare de zgomot, în conformitate cu prevederile legale</t>
  </si>
  <si>
    <t>ansamblu de proiecte:
Sistem de asigurare a calității apei salbei de lacuri de pe râul Colentina (13 lacuri) și a lacurilor interioare din capitală (6 lacuri) la nivelul regiunii București-lfov</t>
  </si>
  <si>
    <t>măsura:
Elaborarea strategiei pentru asigurarea tranziției de la combustibili fosili la energie durabilă la nivelul regiunii București-Ilfov</t>
  </si>
  <si>
    <t xml:space="preserve">măsuri / ansamblu de proiecte:
Dezvoltarea capacității de monitorizare a calității aerului și a nivelului de zgomot la nivelul municipiului București </t>
  </si>
  <si>
    <t>Realizarea unei instalații integrate pentru tratarea deșeurilor municipale în cadrul S.M.I.D. municipiul București</t>
  </si>
  <si>
    <t>măsuri:
Realizarea unui plan al managementului deșeurilor medicale provenite din toate unitățile medicale de pe raza municipiului București și implementarea lui</t>
  </si>
  <si>
    <t>măsuri:
Inventarierea clădirilor și spațiilor publice ce ar putea beneficia de iluminat arhitectural și implementarea unei strategii în acest sens la nivelul regiunii București-Ilfov</t>
  </si>
  <si>
    <t>ansamblu de proiecte:
Eficientizarea și modernizarea sistemului de iluminat public în parcurile administrate de sectoare sau în care iluminatul a fost predat către A.L.P.A.B., prin utilizarea aparatelor de iluminat cu tehnologie LED, în coordonare cu realizarea sistemului de supraveghere video</t>
  </si>
  <si>
    <t>ansamblu de proiecte:
Implementarea contorizării inteligente în cadrul S.A.C.E.T. București</t>
  </si>
  <si>
    <t>măsură:
Digitalizarea sistemului centralizat de alimentare cu energie termică din municipiul București</t>
  </si>
  <si>
    <t>ansamblu de proiecte:
Modernizare magistrale de termoficare aparținând S.A.C.E.T. București, obiectiv 1 ÷ 5 – 9,17 km</t>
  </si>
  <si>
    <t>ansamblu de proiecte:
Modernizarea rețelelor termice secundare aferente centralelor termice de cvartal din municipiul București</t>
  </si>
  <si>
    <t>măsură:
Implementarea S.C.A.D.A. în cadrul S.A.C.E.T. București</t>
  </si>
  <si>
    <t>Reabilitarea sistemului de termoficare al municipiului București Magistrala II VEST, 1,97 km canal termic</t>
  </si>
  <si>
    <t>Magistrala II Vest</t>
  </si>
  <si>
    <t>măsură: 
Mărirea capacităţii de dedurizare a apei de adaos din municipiul București</t>
  </si>
  <si>
    <t>măsură: 
Dotarea cu module termice a consumatorilor alimentaţi din staţii centralizate ale municipiului București</t>
  </si>
  <si>
    <t>ansamblu de proiecte:
Reabilitarea sistemului de termoficare al municipiului București (7 obiective însumând o lungime de traseu de 31,6km canal termic)</t>
  </si>
  <si>
    <t>ansamblu de proiecte:
Reabilitarea sistemului de termoficare al municipiului București (33 obiective însumând o lungime de traseu de 96 km canal termic)</t>
  </si>
  <si>
    <t>Modernizarea rețelelor termice aferente ansamblului Aviației - LOT II: Punct Termic 2 şi Punct Termic 6, sector 1</t>
  </si>
  <si>
    <t>Aviației</t>
  </si>
  <si>
    <t>Transformarea centralei termice Ferentari 72 în centrală de cogenerare de înaltă eficiență, sector 5</t>
  </si>
  <si>
    <t>str. Cartojani</t>
  </si>
  <si>
    <t>Transformarea centralei termice Casa Presei în centrală de cogenerare de înaltă eficiență, sector 1</t>
  </si>
  <si>
    <t>Construcția în zona Aviației - Lacul Tei a unei centrale de cogenerare de 110 MW cu generatoare moderne de mare eficienţă energetică, sector 1-2</t>
  </si>
  <si>
    <t>zona Aviației - Lacul Tei</t>
  </si>
  <si>
    <t>ansamblu de proiecte:
Reabilitare și modernizare/ eficientizare energetică a clădirilor instituțiilor de cultură din subordinea municipalității</t>
  </si>
  <si>
    <t>Consolidare seismică și renovare energetică clădire publică situată în bd. Schitu Măgureanu nr. 1, sector 5</t>
  </si>
  <si>
    <t>Reabilitare Corp A, Complex Panduri (fostul azil Elena Doamna), șos. Panduri nr. 90, sector 5</t>
  </si>
  <si>
    <t>ansamblu de proiecte:
Eficientizarea consumului de energie în unitățile de învățământ – creșe, gradiniță, școli, licee</t>
  </si>
  <si>
    <t>ansamblu de proiecte:
Eficientizare energetică a clădirilor publice</t>
  </si>
  <si>
    <t>ansamblu de proiecte:
Modernizarea clădirilor de apartamente multifamiliale construite după proiecte elaborate anterior anului 2005</t>
  </si>
  <si>
    <t>măsuri:
Realizarea de parteneriate public-privat în vederea amenajării și întreținerii spațiilor publice abandonate (spații verzi, piațete)</t>
  </si>
  <si>
    <t>măsuri:
Promovarea posibilității de parteneriat între firme private și instituții de învațământ preuniversitar în vederea orientării/ formării profesionale</t>
  </si>
  <si>
    <t>măsuri:
Înființarea unui birou pentru relația cu mediul de afaceri în cadrul P.M.B. și a fiecărei primării de sector</t>
  </si>
  <si>
    <t>ansamblu de proiecte:
Hub-uri inovare la nivelul regiunii București-Ilfov</t>
  </si>
  <si>
    <t>măsură:
Înființarea unui fond municipal pentru tineri cercetatori și acordarea de granturi/ premii pentru aceștia</t>
  </si>
  <si>
    <t>măsură:
Regulament unitar privind autorizarea activităților comerciale în municipiul București</t>
  </si>
  <si>
    <t xml:space="preserve">anamblu de proiecte:
Reabilitarea și administrarea eficientă a spațiilor comerciale existente în parteneriat public-privat, în vederea dezvoltării și diversificării sectorului business </t>
  </si>
  <si>
    <t>măsuri:
Organizarea de programe de antreprenoriat</t>
  </si>
  <si>
    <t>ansamblu de proiecte:
Reabilitarea, extinderea și amenajarea piețelor agro-alimentare/ comerciale fixe și volante</t>
  </si>
  <si>
    <t>Centru expozițional internațional București</t>
  </si>
  <si>
    <t>Incubator de afaceri E.S.A. B.I.C. România în cadrul programelor Agenției Spațiale Europene, sector 2</t>
  </si>
  <si>
    <t>ansamblu de proiecte:
Crearea unor platforme de afaceri în zona de Sud a municipiului București, sectoarele 4 și 5</t>
  </si>
  <si>
    <t>ansamblu de proiecte:
Dezvoltarea rețelei metropolitane subterane de fibră optică a municipiului București (NetCity)</t>
  </si>
  <si>
    <t>NetCity</t>
  </si>
  <si>
    <t>măsură/ ansamblu de proiecte:
Creșterea capacitatii de furnizare a energiei electice  pentru scurtarea traseelor de racordare și în vederea asigurării necesarului de energie pentru noile dezvoltări din municipiul București</t>
  </si>
  <si>
    <t>aeroport Otopeni</t>
  </si>
  <si>
    <t>zona Gării de nord</t>
  </si>
  <si>
    <t>măsuri / ansamblu de proiecte:
Completarea rețelei stradale în zonele de expansiune din fiecare sector în conformitate cu prevederilor P.U.G. municipiul București și elaborarea unor P.U.Z.-uri noi pentru definirea tramei stradale unde este cazul</t>
  </si>
  <si>
    <t>Drum de acces în cartierul Henri Coandă prin Str. Biharia, sector 1</t>
  </si>
  <si>
    <t>cartierul Henri Coandă</t>
  </si>
  <si>
    <t>șos. București-Măgurele</t>
  </si>
  <si>
    <t xml:space="preserve">Fonduri europene
P.R. B.I. 
Buget local 
Alte surse </t>
  </si>
  <si>
    <t>2.4.1. Sprijinirea creării și dezvoltării infrastructurii publice și private de C.D.I.</t>
  </si>
  <si>
    <t xml:space="preserve"> măsuri/ ansamblu de proiecte:
Dezvoltarea infrastructurii de C.D.I. din cadrul universitaților din București </t>
  </si>
  <si>
    <t>ansamblu de proiecte:
Modernizarea rețelelor termice secundare aferente punctelor termice din municipiul București</t>
  </si>
  <si>
    <t>DALI-uri în curs la S2</t>
  </si>
  <si>
    <t>zona Calea Moșilor</t>
  </si>
  <si>
    <t>Sectorul 2
Sectorul 3
M.B.</t>
  </si>
  <si>
    <t>Refacere şi modernizare patinoar artificial Mihai Flamaropol şi realizarea de spaţii adiacente necesare desfășurării activităţilor sportive şi de agrement, Parcul Național, sector 2</t>
  </si>
  <si>
    <t>ansamblu de proiecte:
Dotări socio-culturale în cartierele slab echipate cu precădere în ZUM, inclusiv creare/ modernizare/ extinderi spații verzi: parcuri, grădini, scuaruri</t>
  </si>
  <si>
    <t>Sala multifuncțională (polivalentă) - Complex sportiv de mare capacitate</t>
  </si>
  <si>
    <t>A.D.I. T.P.B.I.
M.B.
C.J. Ilfov</t>
  </si>
  <si>
    <t>măsuri:
Proiect integrat de incluziune sociala Giulești Sârbi, sector 6</t>
  </si>
  <si>
    <t xml:space="preserve">Construire ansamblu educațional Cartier Henri Coandă, sector 1  </t>
  </si>
  <si>
    <t>ansamblu de proiecte:
Reabilitarea și extinderea suprafețelor de spații verzi publice existente</t>
  </si>
  <si>
    <t>ansamblu de proiecte:
Înființare centru comunitar de învățare permanentă destinat grupurilor vulnerabile (vârstnici, copii, șomeri) axat în special pe dezvoltarea abilităților digitale</t>
  </si>
  <si>
    <t>str. Covaci nr. 13</t>
  </si>
  <si>
    <t>Restaurarea clădirii şi crearea structurii de sprijinire a afacerilor „Curtea Meşteşugarilor”, str. Covaci nr. 13, sector 3</t>
  </si>
  <si>
    <t>str. Academiei 
nr. 18-20</t>
  </si>
  <si>
    <t xml:space="preserve">dtac actualizat </t>
  </si>
  <si>
    <t>proiect demarat, nefinalizat / anteproiect</t>
  </si>
  <si>
    <t xml:space="preserve">planificare demarare DALI </t>
  </si>
  <si>
    <t>str. M. Moxa nr. 3-5</t>
  </si>
  <si>
    <t>Centrul educațional Moxa, str. M. Moxa nr. 3-5, sector 1</t>
  </si>
  <si>
    <t xml:space="preserve">planficare demarare DALI </t>
  </si>
  <si>
    <t>str. Poliției nr. 4</t>
  </si>
  <si>
    <t>Cămin Tranzit - lucrări desființare, consolidare și construire, str. Poliției nr. 4, sector 5</t>
  </si>
  <si>
    <t>Reabilitare și modernizare băi publice
- Ștrandul și baia Giulești</t>
  </si>
  <si>
    <t>Sectoarul 6</t>
  </si>
  <si>
    <t xml:space="preserve">ansamblu de proiecte:
Reabilitare cămine U.A.U.I.M. (căminul Tei bd. Lacul Tei nr. 118A, căminul 303, Splaiul Independenței nr. 200C, corp E) </t>
  </si>
  <si>
    <t>măsuri:
Organizarea atelierelor antreprenoriale și financiare în școli</t>
  </si>
  <si>
    <t>măsuri:
Organizarea de concursuri cu premii pentru soluţii inovatoare</t>
  </si>
  <si>
    <t>Proiect integrat de regenerare urbană zona Lacul Morii și Giulești Sârbi</t>
  </si>
  <si>
    <t>Sectoarele 1-6
M.B.
A.D.I.Z.M.B. 
C.J. Ilfov</t>
  </si>
  <si>
    <t>ansamblu de proiecte:
Energie accesibilă și durabilă pentru gospodării (cu accent pe gospodăriile vulnerabile)</t>
  </si>
  <si>
    <t xml:space="preserve">Fonduri europene 
P.O.T., P.O.I.M. 
Buget local 
Alte surse </t>
  </si>
  <si>
    <t>C.N.A.I.R.
M.T.
C.J. Ilfov
UAT-uri
Sectoarele 1-6</t>
  </si>
  <si>
    <t>Fonduri europene
P.O.T., P.O.R.
Buget Local 
Alte surse</t>
  </si>
  <si>
    <t>Administrația Națională „Apele Române”</t>
  </si>
  <si>
    <t xml:space="preserve">Fonduri europene
 Buget local
Buget de stat
Alte surse </t>
  </si>
  <si>
    <t xml:space="preserve">Fonduri europene - POR Axa -P6, 
Buget local 
Buget de stat
Alte surse </t>
  </si>
  <si>
    <t>Înființarea și amenajarea unui centru de excelență în oncopediatrie în cadrul Spitalului clinic de copii dr. V. Gomoiu, sector 2</t>
  </si>
  <si>
    <t>ansamblu de proiecte:
Restaurarea şi punerea în valoare a Palatului voievodal "Curtea Veche", str. Franceză nr. 25, sector 3</t>
  </si>
  <si>
    <t>ansamblu de proiecte: 
Instalare și monitorizare senzori seismici pe clădirile aflate în proprietatea municipiului București și conectarea acestora la rețelele naționale de monitorizare seismică ale I.N.C.D. URBAN INCERT, I.N.C.D.F.P. sau U.T.C.B.</t>
  </si>
  <si>
    <t>?</t>
  </si>
  <si>
    <t>ansamblu de proiecte:
Construirea/ modernizarea/ extinderea de clădiri și anexe aferente, care vor fi utilizate de operatorii economici, cu precădere I.M.M.-uri, pentru activități de producție și/ sau servicii</t>
  </si>
  <si>
    <t>Amenajarea unui hub de co-working în vederea susținerii cooperării între I.M.M.-uri la nivel asociativ, crearea și maturizarea start-up-urilor inovative, susținere dezvoltare clustere</t>
  </si>
  <si>
    <r>
      <t xml:space="preserve">măsuri:
Dezvoltarea unui sistem inteligent de prognoză a calității aerului și a nivelului de polen în București prin utilizarea unor tehnologii avansate (IoT, modele de predictie bazate pe AI, </t>
    </r>
    <r>
      <rPr>
        <i/>
        <sz val="9"/>
        <color theme="1"/>
        <rFont val="Arial"/>
        <family val="2"/>
        <charset val="238"/>
      </rPr>
      <t>cloud computing</t>
    </r>
    <r>
      <rPr>
        <sz val="9"/>
        <color theme="1"/>
        <rFont val="Arial"/>
        <family val="2"/>
        <charset val="238"/>
      </rPr>
      <t xml:space="preserve"> etc.)</t>
    </r>
  </si>
  <si>
    <t>MB+U.B.</t>
  </si>
  <si>
    <t xml:space="preserve">ansamblu de proiecte: 
Modernizare puncte termice ale municipiului București </t>
  </si>
  <si>
    <t>M.B.
Apele Romana
C.J. Ilfov</t>
  </si>
  <si>
    <t xml:space="preserve">Fonduri europene
 Buget local
PPP
Alte surse </t>
  </si>
  <si>
    <t>Spital metropolitan cu funcțiuni complementare, Centru de excelență, Campus Universitar</t>
  </si>
  <si>
    <t>M.B.
Sectoarele 1-6
 A.S.S.M.B.</t>
  </si>
  <si>
    <t>Pinacoteca muzeului municipiului București
Palatul Dacia-România, str. Lipscani nr. 18-20, sectorul 3</t>
  </si>
  <si>
    <t xml:space="preserve">str. Lipscani 
nr. 18-20 </t>
  </si>
  <si>
    <t xml:space="preserve"> Registrul Construcțiilor</t>
  </si>
  <si>
    <t xml:space="preserve">ÎN CURS DE IMPLEMENTARE 1. Finalizare execuție 5 unități de învățământ (Retrofit)  2. Procedură de achiziție în derulare pentru 7 unități de învățământ  (Retrofit)                                                                                                   </t>
  </si>
  <si>
    <t xml:space="preserve">măsură:
Dezvoltarea de programe de cercetare prin proiectului ”Planet Youth” – Evidence-Based Drug Prevention </t>
  </si>
  <si>
    <t>ansamblu de proiecte:
Consolidare seismică și renovare energetică moderată/ aprofundată ale clădirilor rezidențiale multifamiliale</t>
  </si>
  <si>
    <t>Reconfigurarea, reamenajarea și transformarea zonei Pieței Victoriei într-o piață publică prin concurs de arhitectură, sector 1</t>
  </si>
  <si>
    <t>ansamblu de proiecte:
Reabilitare, consolidare partială sediu central U.A.U.I.M, amenajare curte interioară U.A.U.I.M</t>
  </si>
  <si>
    <t xml:space="preserve">ansamblu de proiecte:
Construire cămine studențești (identificare terenuri, proiectare și execuție, dotare) </t>
  </si>
  <si>
    <t>Muzeul Comunismului (identificare teren / construcție, conturare proiect in cadrul unei echipe interdisciplinare, implementare proiect)</t>
  </si>
  <si>
    <t xml:space="preserve">M.B.
</t>
  </si>
  <si>
    <t>A.S.B.
Sectoare</t>
  </si>
  <si>
    <t xml:space="preserve">Sectoare 1-6 
</t>
  </si>
  <si>
    <t>ansamblu de proiecte:
Realizarea unei rețele de Centre de colectare prin aport voluntar (C.A.V.)  pentru colectarea: D.E.E.E., baterii uzate, D.C.D. provenite de la amenajări interioare/ exterioare, textile, lemn, mobilier, anvelope, deșeuri periculoase, uleiuri uzate alimentare, deșeuri reciclabile, deșeuri voluminoase, deșeuri verzi din grădini, cadavre de animale mici</t>
  </si>
  <si>
    <t xml:space="preserve">măsură:
Susținerea și dezvoltarea de linii telefonice pentru prevenirea tentativelor de suicid din municipiul Bucureşti </t>
  </si>
  <si>
    <t>Consolidare și refuncționalizare a clădirii din str. Vlaicu Vodă nr. 17, sector 3 - Arhiva</t>
  </si>
  <si>
    <t>Proiect Tehnic în curs de autorizare pentru a demara lucrarile</t>
  </si>
  <si>
    <t>Stadion atletism</t>
  </si>
  <si>
    <t>In curs de demarare</t>
  </si>
  <si>
    <t>exista o hotărăre HCGMB si in lucru SF</t>
  </si>
  <si>
    <t>1.1. 	CREȘTEREA  ACCESIBILITĂȚII RUTIERE</t>
  </si>
  <si>
    <t>1.1.  CREȘTEREA  ACCESIBILITĂȚII RUTIERE</t>
  </si>
  <si>
    <t>1.1.  CREȘTEREA  ACCESIBILITĂȚII RUTIEREE</t>
  </si>
  <si>
    <t>1.2. CREȘTEREA ACCESIBILITĂȚII FEROVIARE ȘI AERIANE</t>
  </si>
  <si>
    <t>1.3. ÎMBUNĂTĂȚIREA TRANSPORTULUI PUBLIC</t>
  </si>
  <si>
    <t>1.4. PROMOVAREA MOBILITĂȚII URBANE DURABILE</t>
  </si>
  <si>
    <t>1.5. ÎMBUNĂTĂȚIREA MANAGEMENTULUI DE TRAFIC</t>
  </si>
  <si>
    <t>1.6. EXTINDEREA ȘI MODERNIZAREA INFRASTRUCTURII DE ENERGIE ELECTRICĂ ȘI ASIGURAREA ACCESULUI LA TELECOMUNICAȚII</t>
  </si>
  <si>
    <t>1.6. EXTINDEREA ȘI MODERNIZAREA INFRASTRUCTURII DE ENERGIE ELECTRICĂ ȘI ASIGURAREA ACCESULUI LA TELECOMUNICAȚII
ACCESULUI LA TELECOMUNICAȚII</t>
  </si>
  <si>
    <t>ansamblu de proiecte:
Orbital București: Dezvoltarea rețelei de drumuri radiale prin intermediul cărora vor fi conectate municipiul București, UAT-urile și zonele industriale de viitoarea 
autostradă A0</t>
  </si>
  <si>
    <t>Lărgire bd. Dimitrie Pompeiu cu extindere infrastructură de tramvai și străpungere bd. Barbu Văcărescu, construire drum de legătură între șos. Pipera, bd. Dimitrie Pompeiu și str. Fabrica de Glucoză și construire parcare de tip park&amp;ride cu acces din bd. Dimitrie Pompeiu, sector 2</t>
  </si>
  <si>
    <t xml:space="preserve">Modernizare 50km infrastructură tramvai </t>
  </si>
  <si>
    <t>2.3. ASIGURAREA NECESARULUI DE COMPETENȚE PE PIAȚA DE MUNCĂ</t>
  </si>
  <si>
    <t>2.4. 	SUSȚINEREA DEZVOLTĂRII SECTORULUI CDI/ A TRANSFERULUI DE KNOW-HOW ȘI TEHNOLOGIE AVANSATĂ</t>
  </si>
  <si>
    <t>2.4.  SUSȚINEREA DEZVOLTĂRII SECTORULUI CDI/ A TRANSFERULUI DE KNOW-HOW ȘI TEHNOLOGIE AVANSATĂ</t>
  </si>
  <si>
    <t>3.2. REABILITAREA ȘI CREȘTEREA EFICIENȚEI ENERGETICE A SISTEMULUI CENTRALIZAT DE ENERGIE TERMICĂ</t>
  </si>
  <si>
    <t>3.3. 	MODERNIZAREA ȘI CREȘTEREA EFICIENȚEI ENERGETICE A SISTEMULUI DE ILUMINAT PUBLIC</t>
  </si>
  <si>
    <t>3.4. 	ASIGURAREA UNEI GESTIONĂRI EFICIENTE A DEȘEURILOR ȘI PROMOVAREA TRANZIȚIEI LA O ECONOMIE CIRCULARĂ</t>
  </si>
  <si>
    <t>3.5. 	REDUCEREA POLUĂRII ȘI ÎMBUNĂTĂȚIREA CALITĂȚII AERULUI, APELOR ȘI SOLULUI</t>
  </si>
  <si>
    <t>3.5. REDUCEREA POLUĂRII ȘI ÎMBUNĂTĂȚIREA CALITĂȚII AERULUI, APELOR ȘI SOLULUI</t>
  </si>
  <si>
    <t>3.6. 	CONSERVAREA PATRIMONIULUI NATURAL ȘI DEZVOLTAREA INFRASTRUCTURII VERZI</t>
  </si>
  <si>
    <t>3.7. 	ÎMBUNĂTĂȚIREA CAPACITĂȚII DE ADAPTARE A CAPITALEI LA SCHIMBĂRILE CLIMATICE/ DE PREVENȚIE A RISCURILOR ȘI DE GESTIONARE A SITUAȚIILOR DE URGENȚĂ</t>
  </si>
  <si>
    <t>3.7.  ÎMBUNĂTĂȚIREA CAPACITĂȚII DE ADAPTARE A CAPITALEI LA SCHIMBĂRILE CLIMATICE/ DE PREVENȚIE A RISCURILOR ȘI DE GESTIONARE A SITUAȚIILOR DE URGENȚĂ</t>
  </si>
  <si>
    <t>4.1. DEZVOLTAREA INFRASTRUCTURII ȘI SERVICIILOR DE EDUCAȚIE</t>
  </si>
  <si>
    <t>4.2. PROMOVAREA INCLUZIUNII SOCIALE A GRUPURILOR DEFAVORIZATE ȘI A PERSOANELOR EXPUSE RISCULUI DE SĂRĂCIE</t>
  </si>
  <si>
    <t>4.4. 	ÎMBUNĂTĂȚIREA OFERTEI CULTURALE ȘI A OPORTUNITĂȚILOR DE CREAȚIE ARTISTICĂ</t>
  </si>
  <si>
    <t xml:space="preserve">5.1. CREȘTEREA REZILIENȚEI FONDULUI CONSTRUIT LA HAZARDE
</t>
  </si>
  <si>
    <t>5.2. ÎMBUNĂTĂȚIREA FONDULUI LOCATIV ȘI A CALITĂȚII LOCUIRII</t>
  </si>
  <si>
    <t>5.3. CONSERVAREA, PROTEJAREA ȘI VALORIFICAREA DURABILĂ A PATRIMONIULUI CULTURAL</t>
  </si>
  <si>
    <t>5.4. FOLOSIREA EFICIENTĂ A TERENULUI URBAN</t>
  </si>
  <si>
    <t>6.3. DEZVOLTAREA CAPACITĂȚII DE IMPLEMENTARE A PROGRAMELOR DE INVESTIȚII ȘI DE FURNIZARE A SERVICIILOR PUBLICE, INCLUSIV ÎN MEDIUL DIGITAL</t>
  </si>
  <si>
    <t>1. 	ORAȘUL CONECTAT</t>
  </si>
  <si>
    <t>5. 	ORAȘUL ATRACTIV</t>
  </si>
  <si>
    <t>5.	 ORAȘUL ATRACTIV</t>
  </si>
  <si>
    <t>1.1.1. Dezvoltarea rețelei de variante de ocolire și noi legături rutiere/ penetrații și coridoare majore</t>
  </si>
  <si>
    <t>1.1.2. Reconfigurarea/ reabilitarea și modernizarea rețelei de străzi existente</t>
  </si>
  <si>
    <t>1.1.3. Reconfigurarea/ consolidarea circulației rutiere în zonele de expansiune</t>
  </si>
  <si>
    <t>1.1.4  Modernizarea podurilor și pasajelor</t>
  </si>
  <si>
    <t>1.2.1. Modernizarea gărilor existente și transformarea lor în noduri intermodale</t>
  </si>
  <si>
    <t>Regenerare urbană a zonei Gării de nord, sector 1</t>
  </si>
  <si>
    <t>1.2.4. Îmbunătățirea conexiunilor între capitală și aeroportul internațional ”Henri Coandă”</t>
  </si>
  <si>
    <t>1.3.1. Extinderea/ reabilitarea și modernizarea rețelei de metrou și a parcului de material rulant</t>
  </si>
  <si>
    <t>1.3.2. Extinderea și reabilitarea retelei de transport public electric (tramvai, troleibuz)</t>
  </si>
  <si>
    <t>1.3.2. Extinderea și reabilitarea rețelei de transport public electric (tramvai, troleibuz)</t>
  </si>
  <si>
    <t>1.3.2. Extinderea si reabilitarea rețelei de transport public electric (tramvai, troleibuz)</t>
  </si>
  <si>
    <t>1.4.1 Dezvoltarea și modernizarea infrastructurii pentru deplasări pietonale</t>
  </si>
  <si>
    <t>1.6.1. Asigurarea aprovizionării din SEN cu necesarul de energie electrică a capitalei și a zonei sale urbane funcționale</t>
  </si>
  <si>
    <t>1.6.2. Îmbunătățirea sistemului de distribuție a energiei electrice la consumatori</t>
  </si>
  <si>
    <t>2.1.2. Promovarea imaginii capitalei și a zonei sale urbane funcționale ca hub economic de importanță europeană</t>
  </si>
  <si>
    <t>2.2.3. Sprijinirea financiară a I.M.M.-urilor în vederea dezvoltării și internaționalizării, precum și a depășirii efectelor crizei provocate de Covid 19</t>
  </si>
  <si>
    <t>2.2.4. Digitalizarea sectorului I.M.M. în vederea alinierii la trendurile globale</t>
  </si>
  <si>
    <t>2.3.1. Încurajarea atragerii de forță de muncă calificată din țară și din străinătate</t>
  </si>
  <si>
    <t>2.4.2. Sprijinirea transferului tehnologic în scopul comercializării rezultatelor activității de C.D.I.</t>
  </si>
  <si>
    <t>2.5.1. Întărirea dialogului dintre mediul de afaceri și administrația locală</t>
  </si>
  <si>
    <t>3.2.2. Modernizarea/ retehnologizarea centralelor termo-electrice existente în vederea conformării la cerințele de mediu și asigurării vârfurilor de consum</t>
  </si>
  <si>
    <t>3.5.1. Îmbunătățirea calității aerului, inclusiv în spațiile interioare</t>
  </si>
  <si>
    <t>3.5.4. Îmbunătățirea serviciilor de alimentare cu apă potabilă, canalizare și tratare a apelor uzate</t>
  </si>
  <si>
    <t>4.1.2. Îmbunătățirea sistemului de învățământ primar și secundar/ liceal</t>
  </si>
  <si>
    <t>4.1.4. Îmbunătățirea infrastructurii și a serviciilor educaționale pentru copii / tineri cu dizabilități și / sau cu cerințe educaționale speciale (C.E.S.)</t>
  </si>
  <si>
    <t>4.1.6. Creșterea participării adulților (peste 25 de ani) la programe de formare și învățare pe tot parcursul vieții</t>
  </si>
  <si>
    <t>4.1.7. Consolidarea capitalei ca centru universitar de importanță europeană, cu rol esențial în menținerea atractivității orașului pentru noi talente</t>
  </si>
  <si>
    <t>4.2.1. Îmbunătățirea accesului nediscriminator pe piața muncii pentru locuitorii capitalei și navetiștii atrași de oraș</t>
  </si>
  <si>
    <t>4.2.5. Promovarea incluziunii sociale a altor grupuri defavorizate, inclusiv migranți</t>
  </si>
  <si>
    <t>4.3.1. Dezvoltarea infrastructurii spitalicești cu rol de deservire națională, regională și metropolitană</t>
  </si>
  <si>
    <t>4.3.2. Îmbunătățirea serviciilor de prevenție/ screening/ asistență medicală primară/ comunitară și în regim ambulatoriu</t>
  </si>
  <si>
    <t>4.3.4. Dezvoltarea cercetării în domeniul medical cu accent pe metode moderne de investigare, intervenție și tratament</t>
  </si>
  <si>
    <t>4.4.1. Îmbunătățirea infrastructurii/ echipamentelor și dotărilor pentru producție și consum cultural</t>
  </si>
  <si>
    <t>4.4.2. Dezvoltarea unei ofertei culturale identitare pe scena europeană și asigurarea accesului echitabil al locuitorilor capitalei la aceasta</t>
  </si>
  <si>
    <t>4.4.3. Dezvoltarea sectorului de industrii culturale și creative ca element central al specializării inteligente a economiei capitalei</t>
  </si>
  <si>
    <t>4.5.1. Dezvoltarea infrastructurii/ serviciilor și activităților pentru tineri</t>
  </si>
  <si>
    <t>5.2.3. Dezvoltarea sectorului de locuire socială și de necesitate de la nivelul capitalei</t>
  </si>
  <si>
    <t>6.1.3. Creșterea gradului de implicare al cetățenilor, a mediului de afaceri și a celui neguvernamental în procesul decisional</t>
  </si>
  <si>
    <t>6.2.1. Îmbunătățirea coordonării și cooperării între primăria Municipiului București și primăriile de sector</t>
  </si>
  <si>
    <t>6.3.2. Informatizarea administrației publice locale/ digitizarea serviciilor publice și implementarea conceptului de Smart City</t>
  </si>
  <si>
    <t>Titlul proiectului
Măsuri/ Ansamblu de proiecte</t>
  </si>
  <si>
    <t>Reconfigurare și modernizarea profil șos. București-Măgurele (inclusiv transport comun, velo și spații verzi), sector 5</t>
  </si>
  <si>
    <t>Modernizarea drumurilor județene: penetrație prelungirea Ghencea-Domnești și supralărgire bd. Ghencea între Str. Brasov și terminal tramvai 41</t>
  </si>
  <si>
    <t>ansamblu de proiecte:
Reabilitare pasaje rutiere degradate din municipiul București</t>
  </si>
  <si>
    <t>Construcția și punerea în funcțiune a magistralei M6 de metrou - legătura cu aeroportul Henri Coandă Otopeni (14,2 km, 12 stații), inclusiv materialul rulant (12 trenuri)</t>
  </si>
  <si>
    <t>Construcția și punerea în funcțiune a magistralei M5 de metrou - secţiunea Eroilor (PS Operă) - Pantelimon</t>
  </si>
  <si>
    <t>Construcția și punerea în funcțiune a liniei M4 - faza II (Gara de Nord - Progresul), inclusiv material rulant</t>
  </si>
  <si>
    <t>măsură:
Achiziționarea de material rulant tramvaie</t>
  </si>
  <si>
    <t>ansamblu de proiecte:
Modernizarea depourilor/ autobazelor existente și creșterea capacității de garare pentru transportul public</t>
  </si>
  <si>
    <t xml:space="preserve">Proiect "Cheiul Dâmboviței Unirii - Izvor", Splaiul Independenței - Pod Unirii - Pod Izvor </t>
  </si>
  <si>
    <t>ansamblu de proiecte:
Realizare rețea velo extinsă la nivelul municipiului București conform Masterplan Velo, inclusiv infrastructură complementară (parcări, rasteluri etc.)</t>
  </si>
  <si>
    <t>măsuri:
Sisteme de management unitar al parcărilor publice pe raza municipiului București</t>
  </si>
  <si>
    <t>ansamblu de proiecte:
Reproiectare conform normativelor actuale a stațiilor existente de transport în comun din municipiul București</t>
  </si>
  <si>
    <t xml:space="preserve">ansamblu de proiecte:
Modernizarea și extinderea sistemului de semaforizare inteligentă (managementul traficului București - Ilfov) și prioritizarea vehiculelor de transport public în vederea creșterii siguranței rutiere, fluidizării traficului și reducerii poluării </t>
  </si>
  <si>
    <t>ansamblu de proiecte:
Creșterea siguranței pietonilor prin îmbunătățirea trecerilor de pieton din municipiul București</t>
  </si>
  <si>
    <t>măsură:
Modernizarea sistemului de e-ticketing pentru implementarea conceptului M.A.A.S. la nivelul regiunii București-Ilfov</t>
  </si>
  <si>
    <t>ansamblu de proiecte:
Resistematizare bulevardelor și optimizarea acestora prin integrarea tuturor componentelor de mobilitate - velo, auto, transport public și pietoni și componenta peisageră cu rol de protecție și reducere a efectelor insulei de căldură</t>
  </si>
  <si>
    <t>ansamblu de proiecte:
Modernizarea LES joasă și medie tensiune din municipiul București</t>
  </si>
  <si>
    <t>ansamblu de proiecte:
Modernizarea punctelor de alimentare și posturilor de transformare din municipiul București</t>
  </si>
  <si>
    <t xml:space="preserve">ansamblu de proiecte:
Modernizare 11 centrale termice din municipiul Bucureşti, Sectorul 1, 2, 3 și 5 </t>
  </si>
  <si>
    <t>ansamblu de proiecte:
Proiect integrat de reabilitare / modernizare/ extindere elemente infrastructură urbană aferente sistemului de iluminat public ca întreg funcțional și eficient energetic (rețea, stâlpi, corp de iluminat) la nivelul municipiului București</t>
  </si>
  <si>
    <t>măsuri / ansamblu de proiecte:
Implementarea unor proiecte de conștientizare a cetățenilor în vederea colectării selective a deșeurilor la nivelul municipiului București</t>
  </si>
  <si>
    <t>Ansamblu Proiecte:
Realizare unor stații de sortare în conformitate cu P.G.D.M.B. și S.N.G.D.</t>
  </si>
  <si>
    <t>măsuri / ansamblu de proiecte:
Organizarea sistemului de gestionare a tuturor deșeurilor municipale, inclusiv a biodeșeurilor și a deșeurilor textile, a deșeurilor menajere periculoase și a uleiurilor uzate alimentare. Asigurarea de spații de sortare a deșeurilor textile la nivelul regiunii București - Ilfov.</t>
  </si>
  <si>
    <t>ansamblu de proiecte:
Modernizare unități spitalicești din subordinea Primăriei municipiului București prin dotarea acestora cu stații performante de epurare a apelor uzate (Sf. Maria, Prof. Dan Theodorescu, Carol Davila, Colentina, Dr. I. Cantacuzino, Dr. I. Stoia, Sf. Ștefan, Nicolae Malaxa, Dr. Victor Gomoiu, Dr. Victor Babeș, Colțea, Sf. Luca, Dr. Th. Burghele, Prof. Dr. Panait Sârbu, Prof. Dr. Alexandru Obregia, Prof. Dr. Constantin Gorgos)</t>
  </si>
  <si>
    <t>Amenajare polder cu rol de reducere vârfuri de viitură și reținere sedimente în zona Bălăceanca</t>
  </si>
  <si>
    <t>ansamblu de proiecte:
Crearea /modernizarea/ extinderea spațiilor verzi în cartierele de locuire colectivă (Marile ansambluri de locuințe construite înainte de 1990, Z.U.M.), cca. 10 amplasamente, cca. 250 ha: parcuri, grădini, scuaruri, etc, inclusiv prin reconversia unor terenuri degradate / abandonate</t>
  </si>
  <si>
    <t>Spital Modular pentru situații de urgență</t>
  </si>
  <si>
    <t xml:space="preserve">Sală multifuncțională pentru activități festive la Colegiul tehnic Costin D. Nenițescu, bd. Theodor Pallady, Nr. 26, sector 3 </t>
  </si>
  <si>
    <t>Concurs de soluții pentru Refuncționalizarea și activarea spațiilor anexe existente în curtea imobilului Casa Universitarilor - HUB de inovare, punerea în valoare a serelor vechi și amenajarea completă a grădinii Casei Universitarilor, str. Dionisie Lupu nr. 46, sector 1</t>
  </si>
  <si>
    <t>măsură:
E-portal A.S.S.M.B. (Platformă online consultații)</t>
  </si>
  <si>
    <t>Construire Filarmonica/ Complex/ Centru „George Enescu” - sală concerte simfonice 2000 locuri cu posibilitatea reducerii nr. de locuri în funcție de eveniment, sală concerte 600 locuri, sală multifuncțională/ auditorium 300 locuri, studio înregistrări, săli repețiții, funcțiuni complementare pentru artiști și public</t>
  </si>
  <si>
    <t>ansamblu de proiecte:
Centura de fortificații a municipiului București (ansamblul de forturi și baterii) - planificare pentru regenerare urbană, reabilitare, conversie funcțională, amenajări, conservare, etc. (strategie de regenerare urbană, documentații urbanism, concursuri de soluții conversie funcțională, documentații tehnice, parteneriate de gestiune, restaurare și conversie pilot Fort 1 Chitila), introducere în circuit cultural</t>
  </si>
  <si>
    <t>ansamblu de proiecte:
Complexul multifuncțional destinat mobilității urbane - Depou Victoria, strada Mexic nr. 19, sector 1</t>
  </si>
  <si>
    <t>Spaţiu public urban Podul Calicilor - Ansamblu urban Domniţa Bălaşa, amenajare urbană zona Palatului de Justiţie, sector 5</t>
  </si>
  <si>
    <t>Dâmbovița - Axa creativă a orașului. Revitalizarea urbană a cheiului Dâmboviței prin crearea unui traseu de promenadă pentru pietoni și bicicliști care va conecta Lacul Morii de Parcul Național Văcărești</t>
  </si>
  <si>
    <t>Rețea municipală de cișmele și toalete publice</t>
  </si>
  <si>
    <t>Proiect integrat de regenerare urbană pentru zona Expoziței</t>
  </si>
  <si>
    <t>Regenerare urbană, reabilitare zona Calea Moșilor, sector 2 și 3</t>
  </si>
  <si>
    <t>Proiect integrat de regenerare urbană Reconfigurarea spațiului public din zona Răzoare, sector 5 și 6</t>
  </si>
  <si>
    <t>măsuri: 
Strategia de dezvoltare locală a zonelor urbane marginalizate (Z.U.M.) din București - Ilfov</t>
  </si>
  <si>
    <t xml:space="preserve">Sistem ITS integrat pentru transportul public în regiunea București-Ilfov </t>
  </si>
  <si>
    <t>ansamblu de proiecte:
Dezvoltarea trenului metropolitan București - Ilfov, prin modernizarea stațiilor existente și înființarea unor noi puncte de oprire și transformarea acestora în noduri intermodale. Etapa 1: dezvoltarea serviciilor de tren urban pe semiinelul feroviar de nord</t>
  </si>
  <si>
    <r>
      <t xml:space="preserve">măsuri:
Elaborare, aprobare prin H.C.G.M.B. și implementare ghid de proiectare a străzilor la nivelul capitalei 
</t>
    </r>
    <r>
      <rPr>
        <sz val="11"/>
        <color theme="7" tint="-0.249977111117893"/>
        <rFont val="Calibri"/>
        <charset val="1"/>
        <scheme val="minor"/>
      </rPr>
      <t/>
    </r>
  </si>
  <si>
    <t>ansamblu de proiecte:
Închidere Inel median zona de sud
(Prelungire Str. Brașov între Prelungirea Ghencea și șos. Alexandriei, respectiv Străpungere str. Zețarilor - șos. Alexandrie, până la str. Luica)</t>
  </si>
  <si>
    <t>ansamblu de proiecte:
Închidere inel median zona nord 
(Închidere Inel Median Tronson 1-2; Închidere Inel Median Tronson 3-5; Închidere Inel Median Tronson 6-7)</t>
  </si>
  <si>
    <t>Reabilitare / modernizare D.N.C.B.</t>
  </si>
  <si>
    <t>ansamblu de proiecte:
Dezvoltarea infrastructurii aeroportuare la Aeroportul Interațional Henri Coandă București</t>
  </si>
  <si>
    <t xml:space="preserve">Amenajarea Pasajului C.F. Lujerului prin crearea unei  promenade pietonale verzi, dedicată transportului alternativ, sectorul 6  </t>
  </si>
  <si>
    <t>ansamblu de proiecte:
Realizare rețea de parcări de transfer /Park &amp; Ride în zonele de acces în municipiul București</t>
  </si>
  <si>
    <t>ansamblu de proiecte:
Crearea infrastructurii verde-albastră de-a lungul salbei de lacuri a râului Colentina, inclusiv circuit de agrement pe cursul râului Colentina</t>
  </si>
  <si>
    <t>idee de proiect</t>
  </si>
  <si>
    <t>A.D.I. T.P.B.I.
A.S.B.
DGUAT</t>
  </si>
  <si>
    <t>in executie (finantare MDLPA)</t>
  </si>
  <si>
    <t>proiectul e in diverse stadii - impartit in tronsoane</t>
  </si>
  <si>
    <t>zona metropolitana exinsa</t>
  </si>
  <si>
    <t>in pregatire cs puz</t>
  </si>
  <si>
    <t>M.B.
Universitățile din M.B.
M. E.</t>
  </si>
  <si>
    <t>Cultele religioase recunoscute din România</t>
  </si>
  <si>
    <t>D.G.A.S. M.B.
Sectoarele 1-6</t>
  </si>
  <si>
    <t>Clubul Sportiv Municipal București</t>
  </si>
  <si>
    <t>M.B. prin 
C.S.M. București</t>
  </si>
  <si>
    <t>Cultele religioase recunoscute din România
M.B.
Sectoarele 1-6</t>
  </si>
  <si>
    <t>M.B.
 Palatele Brâncovenești</t>
  </si>
  <si>
    <t>M.B.
Sectoarele 1-2 
C.J. Ilfov
Apele Române
A.L.P.A.B.</t>
  </si>
  <si>
    <t>M.B.
A.D.I. T.P.B.I.
C.J. Ilfov
alte localități</t>
  </si>
  <si>
    <t>A.M.C.C.R.S.
M.B.</t>
  </si>
  <si>
    <t>zona str. Cocea 
- str. Tiparniței</t>
  </si>
  <si>
    <t>zona str. Slobozia</t>
  </si>
  <si>
    <t>șos. Odăii, șos. București - Ploiești, str. Jandarmeriei, șos. Gh. Ionescu Sisești , șos. București - Târgoviște</t>
  </si>
  <si>
    <t>bd. Ion Mihalache 
nr. 28</t>
  </si>
  <si>
    <t>str. Munții Carpați 
nr. 72</t>
  </si>
  <si>
    <t>str. Baciului 
nr. 4A</t>
  </si>
  <si>
    <t>str. Banu Mărăcine 
nr. 16</t>
  </si>
  <si>
    <t>str. Romancierilor 
nr. 1</t>
  </si>
  <si>
    <t>conform revizuire P.U.G.</t>
  </si>
  <si>
    <t>bd. Ion Mihalache 
nr. 37-39</t>
  </si>
  <si>
    <t>calea Plevnei 
nr. 17-21</t>
  </si>
  <si>
    <t>Șos. Pantelimon 
nr. 340-342</t>
  </si>
  <si>
    <t>Centrul Multifuncțional Favorit</t>
  </si>
  <si>
    <t>str. Ion Sahighian 
nr. 6</t>
  </si>
  <si>
    <t>Stadion C.S.M. București - bază pentru echipa de handbal</t>
  </si>
  <si>
    <t>Sală multifuncțională pentru sport, str. Ion Sahighian nr. 6, sector 3</t>
  </si>
  <si>
    <t>str. Franceză 
nr. 25</t>
  </si>
  <si>
    <t>Bd. I. C. Brătianu 
nr. 2</t>
  </si>
  <si>
    <t>drumul Săbăreni 
nr. 172</t>
  </si>
  <si>
    <r>
      <t>M.B.
U.A.T. Otopeni, Voluntari, Pantelimon, Jilava, Domnești</t>
    </r>
    <r>
      <rPr>
        <sz val="9"/>
        <color theme="4" tint="-0.249977111117893"/>
        <rFont val="Arial"/>
        <family val="2"/>
        <charset val="238"/>
      </rPr>
      <t xml:space="preserve">
</t>
    </r>
    <r>
      <rPr>
        <sz val="9"/>
        <color theme="1"/>
        <rFont val="Arial"/>
        <family val="2"/>
        <charset val="238"/>
      </rPr>
      <t>Sectoarele 1-6</t>
    </r>
  </si>
  <si>
    <t>M.B., C.J. Ilfov, Sectorul 1/4, U.A.T.uri Otopeni, Tunari, Stefăneștii de Jos, Voluntari, Dobroești, Pantelimon, Cernica, Glina, Popești-Leordeni, Berceni, Jilava, Măgurele, Bragadiru, Chiajna, Chitila, P.P.P</t>
  </si>
  <si>
    <r>
      <rPr>
        <strike/>
        <sz val="9"/>
        <color theme="1"/>
        <rFont val="Arial"/>
        <family val="2"/>
        <charset val="238"/>
      </rPr>
      <t xml:space="preserve">Propunere investiție pe termen lung </t>
    </r>
    <r>
      <rPr>
        <sz val="9"/>
        <color theme="1"/>
        <rFont val="Arial"/>
        <family val="2"/>
        <charset val="238"/>
      </rPr>
      <t xml:space="preserve"> În execuție </t>
    </r>
  </si>
  <si>
    <r>
      <rPr>
        <strike/>
        <sz val="9"/>
        <color theme="1"/>
        <rFont val="Arial"/>
        <family val="2"/>
        <charset val="238"/>
      </rPr>
      <t xml:space="preserve">Propunere investiție pe termen lung </t>
    </r>
    <r>
      <rPr>
        <sz val="9"/>
        <color theme="1"/>
        <rFont val="Arial"/>
        <family val="2"/>
        <charset val="238"/>
      </rPr>
      <t xml:space="preserve"> În execuție (Zona Luncilor)</t>
    </r>
  </si>
  <si>
    <r>
      <rPr>
        <strike/>
        <sz val="9"/>
        <color theme="1"/>
        <rFont val="Arial"/>
        <family val="2"/>
        <charset val="238"/>
      </rPr>
      <t xml:space="preserve">Propunere investiție pe termen lung </t>
    </r>
    <r>
      <rPr>
        <sz val="9"/>
        <color theme="1"/>
        <rFont val="Arial"/>
        <family val="2"/>
        <charset val="238"/>
      </rPr>
      <t xml:space="preserve"> În execuție (parțial)</t>
    </r>
  </si>
  <si>
    <r>
      <rPr>
        <strike/>
        <sz val="9"/>
        <color theme="1"/>
        <rFont val="Arial"/>
        <family val="2"/>
        <charset val="238"/>
      </rPr>
      <t xml:space="preserve">Propunere investiție pe termen lung </t>
    </r>
    <r>
      <rPr>
        <sz val="9"/>
        <color theme="1"/>
        <rFont val="Arial"/>
        <family val="2"/>
        <charset val="238"/>
      </rPr>
      <t xml:space="preserve"> În derulare </t>
    </r>
  </si>
  <si>
    <r>
      <t>Elaborare expertiză tehnică, DALI,  pentru 3 policlinici .Proiectul poate include, indirect, componente legate de reabilitarea seismică a clădirilor/ infrastructurii publice (</t>
    </r>
    <r>
      <rPr>
        <strike/>
        <sz val="9"/>
        <color theme="1"/>
        <rFont val="Arial"/>
        <family val="2"/>
        <charset val="238"/>
      </rPr>
      <t>conform programulul 5.1. "Creșterea rezilienței fondului construit la hazarde"</t>
    </r>
  </si>
  <si>
    <t xml:space="preserve">P.N.R.R.
Buget local
Alte surse </t>
  </si>
  <si>
    <t>M.B
Sectoarele 1-6
C.J. Ilfov</t>
  </si>
  <si>
    <t>P.R. B.I. 2021-2027</t>
  </si>
  <si>
    <t>P.O.I.D.S.</t>
  </si>
  <si>
    <t>P.O.R.</t>
  </si>
  <si>
    <t>P.N.R.R.
Buget local</t>
  </si>
  <si>
    <t>C.N.I.</t>
  </si>
  <si>
    <t xml:space="preserve">Fonduri europene 
P.R. B.I. P7 2021-2027
 Buget local
Alte surse </t>
  </si>
  <si>
    <t>P.R. B..I. 2021-2027</t>
  </si>
  <si>
    <t>S.F.</t>
  </si>
  <si>
    <t>S-a contractat în 2024 revizuirea P.T. și rest de executat, pentru trosoanele 3, 4, 5 și 6. Tronsoanele 1 și 2 se află în curs de execuție/ finalizare lucrări.</t>
  </si>
  <si>
    <t>initiere PUZ</t>
  </si>
  <si>
    <r>
      <t>ansamblu de proiecte:
Îmbunătățirea infrastructurii rutiere</t>
    </r>
    <r>
      <rPr>
        <sz val="9"/>
        <rFont val="Arial"/>
        <family val="2"/>
        <charset val="238"/>
      </rPr>
      <t xml:space="preserve"> și pietonale</t>
    </r>
    <r>
      <rPr>
        <sz val="9"/>
        <color theme="1"/>
        <rFont val="Arial"/>
        <family val="2"/>
        <charset val="238"/>
      </rPr>
      <t xml:space="preserve"> și a rețelelor edilitare în zonele urbane constituite </t>
    </r>
  </si>
  <si>
    <t>ansamblu de proiecte:
Dezvoltarea rețelei publice de stații electrice de reîncărcare pentru municipiul București</t>
  </si>
  <si>
    <t>ansamblu de proiecte:
Reabilitarea sistemului de termoficare al municipiului Bucureşti (25 obiective, total 106km traseu conducte termoficare)</t>
  </si>
  <si>
    <t>ansamblu de proiecte:
Extinderi infrastructură de tramvai (Unirii, Grațioasa, Mezeș, Inel Median, Delfinului - Dna. Ghica)</t>
  </si>
  <si>
    <r>
      <t xml:space="preserve">măsuri/ ansamblu de proiecte:
Plan de măsuri pentru intervenții în cartiere deja afectate de o tramă subdimensionată: străzi de tip </t>
    </r>
    <r>
      <rPr>
        <i/>
        <sz val="9"/>
        <color theme="1"/>
        <rFont val="Arial"/>
        <family val="2"/>
        <charset val="238"/>
      </rPr>
      <t>living street,</t>
    </r>
    <r>
      <rPr>
        <sz val="9"/>
        <color theme="1"/>
        <rFont val="Arial"/>
        <family val="2"/>
        <charset val="238"/>
      </rPr>
      <t xml:space="preserve"> </t>
    </r>
    <r>
      <rPr>
        <i/>
        <sz val="9"/>
        <color theme="1"/>
        <rFont val="Arial"/>
        <family val="2"/>
        <charset val="238"/>
      </rPr>
      <t>shared space</t>
    </r>
    <r>
      <rPr>
        <sz val="9"/>
        <color theme="1"/>
        <rFont val="Arial"/>
        <family val="2"/>
        <charset val="238"/>
      </rPr>
      <t xml:space="preserve"> sau sensuri unice</t>
    </r>
  </si>
  <si>
    <t>ansamblu de proiecte:
Identificarea străzilor ce pot deveni pietonale din zona centrală și din zonele protejate ale municipiului București</t>
  </si>
  <si>
    <t>Reabilitarea și modernizarea imobilelor, inclusiv instalații - corp B și C și a sălii de sport din incinta Școlii superioare comerciale Nicolae Kretzulescu, bd. Hristo Botev nr. 17, sector 3</t>
  </si>
  <si>
    <t>măsuri:
Colaborarea autorităților locale cu mediul de afaceri și ONG-urile în derularea programelor de prevenire a abandonului școlar, susținerea elevilor din familii defavorizate prin parteneriatul cu actorii din comunitate</t>
  </si>
  <si>
    <t>elemente gestionate de TPBI, si Tren Urban Gestionat de DGI -</t>
  </si>
  <si>
    <r>
      <t xml:space="preserve">măsuri:
Asigurarea accesului cadrelor didactice la programe de </t>
    </r>
    <r>
      <rPr>
        <sz val="9"/>
        <rFont val="Arial"/>
        <family val="2"/>
        <charset val="238"/>
      </rPr>
      <t>formare continuă –</t>
    </r>
    <r>
      <rPr>
        <sz val="9"/>
        <color theme="1"/>
        <rFont val="Arial"/>
        <family val="2"/>
        <charset val="238"/>
      </rPr>
      <t xml:space="preserve"> perfecționări, schimburi de experiență internaționale</t>
    </r>
  </si>
  <si>
    <t>Program paneuropean care se desfăşoară sub patronajul preşedintelui Islandei, Olafur Ragnar Grimsson, se implementează şi în ţara noastră începând cu data de 19 sept 2007</t>
  </si>
  <si>
    <t xml:space="preserve">Fonduri europene 
PR BI P7 2021-2027
 Buget local
Alte surse </t>
  </si>
  <si>
    <t xml:space="preserve">Fonduri europene
P.O.R   P.N.R.R    P.O.D.D.
 Buget de stat 
Buget local
Buget ANAR
Alte surse </t>
  </si>
  <si>
    <t xml:space="preserve">Fonduri europene Buget local
Alte surse de finantare </t>
  </si>
  <si>
    <r>
      <t xml:space="preserve">M.B.
</t>
    </r>
    <r>
      <rPr>
        <sz val="9"/>
        <color rgb="FFFF0000"/>
        <rFont val="Arial"/>
        <family val="2"/>
        <charset val="238"/>
      </rPr>
      <t>M.J.</t>
    </r>
  </si>
  <si>
    <r>
      <t xml:space="preserve">Proiecte integrat de regenerare urbană zona Esplanada / </t>
    </r>
    <r>
      <rPr>
        <sz val="9"/>
        <color rgb="FFFF0000"/>
        <rFont val="Arial"/>
        <family val="2"/>
        <charset val="238"/>
      </rPr>
      <t>Cartierul Justiției</t>
    </r>
    <r>
      <rPr>
        <sz val="9"/>
        <color theme="1"/>
        <rFont val="Arial"/>
        <family val="2"/>
        <charset val="238"/>
      </rPr>
      <t>, (zona Unirii), sector 3</t>
    </r>
  </si>
  <si>
    <t>Municipiul București</t>
  </si>
  <si>
    <t xml:space="preserve">M.B. </t>
  </si>
  <si>
    <t xml:space="preserve">M.T.I. </t>
  </si>
  <si>
    <t>Administrația Străzilor București</t>
  </si>
  <si>
    <t>Asociația de Dezvoltare Intercomunitară pentru Transport Public București – Ilfov</t>
  </si>
  <si>
    <t xml:space="preserve">C.J. Ilfov </t>
  </si>
  <si>
    <t xml:space="preserve">Consiliul Județean Ilfov </t>
  </si>
  <si>
    <t>Compania Națională de Administrare a Infrastructurii Rutiere</t>
  </si>
  <si>
    <t>D.G.I.</t>
  </si>
  <si>
    <t>Parteneriate Public-Privat</t>
  </si>
  <si>
    <t>E.S.A.</t>
  </si>
  <si>
    <t>E.S.A. B.I.C.</t>
  </si>
  <si>
    <t>Agenția Spațială Europeană - Business Innovation Center</t>
  </si>
  <si>
    <t>Administratia Spitalelor și Serviciilor Medicale București</t>
  </si>
  <si>
    <t>D.G.S.U.S.S.</t>
  </si>
  <si>
    <t xml:space="preserve">A.F.M. </t>
  </si>
  <si>
    <t>Administratia Fondului pentru Mediu</t>
  </si>
  <si>
    <t>A.N.A.R.</t>
  </si>
  <si>
    <t>C.S.M.</t>
  </si>
  <si>
    <t xml:space="preserve">C.D.I. </t>
  </si>
  <si>
    <t>Cercetare, Dezvoltare și Inovare</t>
  </si>
  <si>
    <t>A.D.I.Z.M.B.</t>
  </si>
  <si>
    <t>Asociatia de Dezvoltare Intercomunitara Zona Metropolitană București</t>
  </si>
  <si>
    <t>A.D.I.T.B.I.</t>
  </si>
  <si>
    <t>A.D.I.G.I.D.M.B.</t>
  </si>
  <si>
    <t>Administratia Lacuri, Parcuri și Agrement București</t>
  </si>
  <si>
    <t>C.M.T.B.</t>
  </si>
  <si>
    <t>D.I.M.S.U.</t>
  </si>
  <si>
    <t>Inspectoratul Şcolar al Municipiului Bucureşti</t>
  </si>
  <si>
    <t>I.N.C.D.F.P.</t>
  </si>
  <si>
    <t>Institutul Național de Cercetare-Dezvoltare pentru Fizica Pământului</t>
  </si>
  <si>
    <t>Administraţia Naţională de Meteorologie</t>
  </si>
  <si>
    <t>A.N.M.</t>
  </si>
  <si>
    <t>F.D.I.</t>
  </si>
  <si>
    <t>Compania Națională de Investiții S.A.</t>
  </si>
  <si>
    <t>D.C.I.T.</t>
  </si>
  <si>
    <t>Institutul Național de Cercetare-Dezvoltare în Construcții, Urbanism și Dezvoltare Teritorială Durabilă URBAN-INCERC</t>
  </si>
  <si>
    <t>I.N.C.D. URBAN INCERC</t>
  </si>
  <si>
    <t>Inspectoratul General pentru Situatii de Urgență</t>
  </si>
  <si>
    <t xml:space="preserve">O.M.D. </t>
  </si>
  <si>
    <t>M.E.</t>
  </si>
  <si>
    <t xml:space="preserve">Ministerul Educației </t>
  </si>
  <si>
    <t>M.M.A.P.</t>
  </si>
  <si>
    <t>Program Operațional Regional</t>
  </si>
  <si>
    <t>Agenția pentru Dezvoltare Regională București-Ilfov</t>
  </si>
  <si>
    <t xml:space="preserve">A.D.R. B.I. </t>
  </si>
  <si>
    <t>S.T.B.</t>
  </si>
  <si>
    <t>Societatea de Transport București</t>
  </si>
  <si>
    <t>S.M.I.D.</t>
  </si>
  <si>
    <t>Sistem de Management Integrat al Deșeurilor</t>
  </si>
  <si>
    <t>S.A.C.E.T.</t>
  </si>
  <si>
    <t xml:space="preserve">S.C.A.D.A. </t>
  </si>
  <si>
    <t>Sistemul integrat de Alimentare Centralizată cu Energie Termică</t>
  </si>
  <si>
    <t>Strategia Națională de Gestionare a Deșeurilor</t>
  </si>
  <si>
    <t>S.N.G.D.</t>
  </si>
  <si>
    <t>Monitorizare, Control și Achizitii Date (Supervisory Control And Data Acquisition)</t>
  </si>
  <si>
    <t>P.G.D.M.B.</t>
  </si>
  <si>
    <t>Planul de Gestionare al Deșeurilor din Municipiul București</t>
  </si>
  <si>
    <r>
      <t>Sectorul 4</t>
    </r>
    <r>
      <rPr>
        <b/>
        <sz val="9"/>
        <color theme="1"/>
        <rFont val="Arial"/>
        <family val="2"/>
        <charset val="238"/>
      </rPr>
      <t xml:space="preserve">
</t>
    </r>
    <r>
      <rPr>
        <sz val="9"/>
        <color theme="1"/>
        <rFont val="Arial"/>
        <family val="2"/>
        <charset val="238"/>
      </rPr>
      <t xml:space="preserve"> M.T.I.
M.I.P.E.
Metrorex</t>
    </r>
  </si>
  <si>
    <t>M.I.P.E.</t>
  </si>
  <si>
    <t>Ministerul Investițiilor și Proiectelor Europene</t>
  </si>
  <si>
    <t>Universitatea de Arhitectură și Urbanism Ion Mincu</t>
  </si>
  <si>
    <t xml:space="preserve">U.P.B. </t>
  </si>
  <si>
    <t>Universitatea Politehnică București</t>
  </si>
  <si>
    <t xml:space="preserve">Universitatea Tehnică de Construcții București </t>
  </si>
  <si>
    <r>
      <t>Direcția Generală Situații de Urgență, Statistici și Strategii</t>
    </r>
    <r>
      <rPr>
        <sz val="10"/>
        <rFont val="Arial"/>
        <family val="2"/>
        <charset val="238"/>
      </rPr>
      <t xml:space="preserve"> - P.M.B.</t>
    </r>
  </si>
  <si>
    <r>
      <t>Directia Generală Investiț</t>
    </r>
    <r>
      <rPr>
        <sz val="10"/>
        <rFont val="Arial"/>
        <family val="2"/>
        <charset val="238"/>
      </rPr>
      <t>ii - P.M.B.</t>
    </r>
  </si>
  <si>
    <t>Direcția Cultură, Învățământ, Turism  - P.M.B.</t>
  </si>
  <si>
    <t>P.M.B.</t>
  </si>
  <si>
    <t>Primăria Municipiului București</t>
  </si>
  <si>
    <t>Directia Generală de Asistență Sociala și Protecția Copilului</t>
  </si>
  <si>
    <t>D.C.D.</t>
  </si>
  <si>
    <t>Deșeuri din Construcții și Demolări</t>
  </si>
  <si>
    <t>Direcția Înzestrare Materială și Situații de Urgență - P.M.B.</t>
  </si>
  <si>
    <t>Gestionarea deșeurilor din construcții și demolări (D.C.D.) din municipiul București și crearea unui centru de aport voluntar, drumul Rudeni-Chitila nr. 22-28, sector 1</t>
  </si>
  <si>
    <t>C.A.V.</t>
  </si>
  <si>
    <t>Centre de colectare prin Aport Voluntar</t>
  </si>
  <si>
    <t>D.E.E.E.</t>
  </si>
  <si>
    <t>Deșeuri de Echipamente electrice și Electronice</t>
  </si>
  <si>
    <t xml:space="preserve">Z.U.M. </t>
  </si>
  <si>
    <t>Zone Urbane Marginalizate</t>
  </si>
  <si>
    <t>Supraetajare corp C33 (corp R) de la S+P+2E la S+P+4E și schimbare destinație din cămin studențesc în spații de învățământ și spații administrative- faza II P.U.Z. șos. Panduri - str. Prof. Dr. Bagdasar, sector 5, București</t>
  </si>
  <si>
    <t>P.U.Z.</t>
  </si>
  <si>
    <t>Plan Urbanistic Zonal</t>
  </si>
  <si>
    <t>A.M.C.C.R.S.</t>
  </si>
  <si>
    <t>Administrația Municipală pentru Consolidarea Clădirilor cu Risc Seismic</t>
  </si>
  <si>
    <t>P.R.O.E.D.U.S.</t>
  </si>
  <si>
    <t>Centrul de Proiecte Educaționale și Sportive București</t>
  </si>
  <si>
    <t xml:space="preserve">I.S.C. </t>
  </si>
  <si>
    <t>Institutul de Stat în Construcții</t>
  </si>
  <si>
    <t>R.A.A.P.P.S.</t>
  </si>
  <si>
    <t>M.B.
R.A.A.P.P.S.</t>
  </si>
  <si>
    <t>Regia Autonomă - Administrația Patrimoniului Protocolului de Stat</t>
  </si>
  <si>
    <t>M.D.L.P.A.</t>
  </si>
  <si>
    <t>Ministerul Dezvoltării, Lucrărilor Publice și Administrației</t>
  </si>
  <si>
    <t>M.B.
Sectoarele 1-6
CJ Ilfov 
M.D.L.P.A.</t>
  </si>
  <si>
    <t>ansamblu proiecte/ măsuri:
Modernizare și extindere rețea de troleibuz pe mai multe tronsoane din municipiul București</t>
  </si>
  <si>
    <t>ansamblu proiecte:
Rețea stații încărcare rapidă pentru autobuze electrice</t>
  </si>
  <si>
    <t>ansamblu măsuri:
Îmbunătățirea operării și întreținerii autobuzelor și a cerințelor pentru flota de autobuze inclusiv achiziția de autobuze nepoluante</t>
  </si>
  <si>
    <t xml:space="preserve">măsură:
Modernizarea rețelei de troleibuz prin achiziționare troleibuze cu autonomie </t>
  </si>
  <si>
    <t>HUB mobilitate și management urban municipiul București - Observator Urban</t>
  </si>
  <si>
    <t>Crearea și operaționalizarea Centrului Metropolitan de Planificare și Cultură Urbană - monitorizare, analiza și observare a teritoriului și a calității vieții</t>
  </si>
  <si>
    <t>Nr</t>
  </si>
  <si>
    <t xml:space="preserve">drumul Rudeni-Chitila nr. 22-28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</si>
</sst>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1]"/>
    <numFmt numFmtId="169" formatCode="[$EUR]\ #,##0"/>
  </numFmts>
  <fonts count="31">
    <font>
      <sz val="11"/>
      <color theme="1"/>
      <name val="Calibri"/>
      <charset val="1"/>
      <scheme val="minor"/>
    </font>
    <font>
      <sz val="11"/>
      <name val="Calibri"/>
      <charset val="1"/>
      <scheme val="minor"/>
    </font>
    <font>
      <sz val="11"/>
      <color rgb="FF000000"/>
      <name val="Segoe UI Light"/>
      <charset val="134"/>
    </font>
    <font>
      <sz val="9"/>
      <color rgb="FF000000"/>
      <name val="Segoe UI Light"/>
      <charset val="134"/>
    </font>
    <font>
      <strike/>
      <sz val="11"/>
      <color rgb="FF000000"/>
      <name val="Segoe UI Light"/>
      <charset val="134"/>
    </font>
    <font>
      <sz val="11"/>
      <name val="Calibri"/>
      <charset val="134"/>
      <scheme val="minor"/>
    </font>
    <font>
      <sz val="11"/>
      <name val="Segoe UI Light"/>
      <charset val="134"/>
    </font>
    <font>
      <sz val="9"/>
      <name val="Arial"/>
      <family val="2"/>
      <charset val="238"/>
    </font>
    <font>
      <sz val="9"/>
      <color theme="1"/>
      <name val="Arial"/>
      <family val="2"/>
      <charset val="238"/>
    </font>
    <font>
      <sz val="9"/>
      <color rgb="FFFF0000"/>
      <name val="Arial"/>
      <family val="2"/>
      <charset val="238"/>
    </font>
    <font>
      <b/>
      <sz val="9"/>
      <color theme="1"/>
      <name val="Arial"/>
      <family val="2"/>
      <charset val="238"/>
    </font>
    <font>
      <sz val="9"/>
      <color rgb="FF000000"/>
      <name val="Arial"/>
      <family val="2"/>
      <charset val="238"/>
    </font>
    <font>
      <sz val="10"/>
      <color theme="1"/>
      <name val="Arial"/>
      <family val="2"/>
      <charset val="238"/>
    </font>
    <font>
      <sz val="10"/>
      <name val="Arial"/>
      <family val="2"/>
      <charset val="238"/>
    </font>
    <font>
      <sz val="10"/>
      <color rgb="FF131313"/>
      <name val="Arial"/>
      <family val="2"/>
      <charset val="238"/>
    </font>
    <font>
      <sz val="11"/>
      <color rgb="FF000000"/>
      <name val="Arial"/>
      <family val="2"/>
      <charset val="238"/>
    </font>
    <font>
      <sz val="11"/>
      <color theme="0"/>
      <name val="Arial"/>
      <family val="2"/>
      <charset val="238"/>
    </font>
    <font>
      <sz val="10"/>
      <color rgb="FF333333"/>
      <name val="Arial"/>
      <family val="2"/>
      <charset val="238"/>
    </font>
    <font>
      <sz val="10"/>
      <color rgb="FF000000"/>
      <name val="Arial"/>
      <family val="2"/>
      <charset val="238"/>
    </font>
    <font>
      <i/>
      <sz val="9"/>
      <color theme="1"/>
      <name val="Arial"/>
      <family val="2"/>
      <charset val="238"/>
    </font>
    <font>
      <sz val="9"/>
      <color theme="4" tint="-0.249977111117893"/>
      <name val="Arial"/>
      <family val="2"/>
      <charset val="238"/>
    </font>
    <font>
      <sz val="11"/>
      <color rgb="FF9C6500"/>
      <name val="Calibri"/>
      <family val="2"/>
      <charset val="1"/>
      <scheme val="minor"/>
    </font>
    <font>
      <sz val="11"/>
      <color rgb="FF006100"/>
      <name val="Calibri"/>
      <family val="2"/>
      <charset val="1"/>
      <scheme val="minor"/>
    </font>
    <font>
      <sz val="11"/>
      <name val="Calibri"/>
      <family val="2"/>
      <charset val="1"/>
      <scheme val="minor"/>
    </font>
    <font>
      <sz val="11"/>
      <color theme="7" tint="-0.249977111117893"/>
      <name val="Calibri"/>
      <charset val="1"/>
      <scheme val="minor"/>
    </font>
    <font>
      <strike/>
      <sz val="9"/>
      <color theme="1"/>
      <name val="Arial"/>
      <family val="2"/>
      <charset val="238"/>
    </font>
    <font>
      <sz val="11"/>
      <name val="Calibri"/>
      <family val="2"/>
      <charset val="238"/>
      <scheme val="minor"/>
    </font>
    <font>
      <sz val="11"/>
      <color theme="5"/>
      <name val="Calibri"/>
      <family val="2"/>
      <charset val="238"/>
      <scheme val="minor"/>
    </font>
    <font>
      <sz val="9"/>
      <color rgb="FF111111"/>
      <name val="Arial"/>
      <family val="2"/>
      <charset val="238"/>
    </font>
    <font>
      <sz val="9"/>
      <color theme="1"/>
      <name val="Arial"/>
    </font>
    <font>
      <sz val="11"/>
      <color theme="0"/>
      <name val="Arial"/>
    </font>
  </fonts>
  <fills count="4">
    <fill>
      <patternFill patternType="none"/>
    </fill>
    <fill>
      <patternFill patternType="gray125"/>
    </fill>
    <fill>
      <patternFill patternType="solid">
        <fgColor rgb="FFFFEB9C"/>
      </patternFill>
    </fill>
    <fill>
      <patternFill patternType="solid">
        <fgColor rgb="FFC6EFCE"/>
      </patternFill>
    </fill>
  </fills>
  <borders count="2">
    <border>
      <left/>
      <right/>
      <top/>
      <bottom/>
      <diagonal/>
    </border>
    <border>
      <left/>
      <right/>
      <top/>
      <bottom style="medium">
        <color indexed="64"/>
      </bottom>
      <diagonal/>
    </border>
  </borders>
  <cellStyleXfs count="3">
    <xf numFmtId="0" fontId="0" fillId="0" borderId="0"/>
    <xf numFmtId="0" fontId="21" fillId="2" borderId="0" applyNumberFormat="0" applyBorder="0" applyAlignment="0" applyProtection="0"/>
    <xf numFmtId="0" fontId="22" fillId="3" borderId="0" applyNumberFormat="0" applyBorder="0" applyAlignment="0" applyProtection="0"/>
  </cellStyleXfs>
  <cellXfs count="49">
    <xf numFmtId="0" fontId="0" fillId="0" borderId="0" xfId="0"/>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vertical="center"/>
    </xf>
    <xf numFmtId="0" fontId="0" fillId="0" borderId="0" xfId="0" applyFill="1" applyAlignment="1">
      <alignment vertical="center" wrapText="1"/>
    </xf>
    <xf numFmtId="0" fontId="12" fillId="0" borderId="0" xfId="0" applyFont="1"/>
    <xf numFmtId="0" fontId="13" fillId="0" borderId="0" xfId="0" applyFont="1"/>
    <xf numFmtId="0" fontId="2" fillId="0" borderId="1" xfId="0" applyFont="1" applyFill="1" applyBorder="1" applyAlignment="1">
      <alignment vertical="center" wrapText="1"/>
    </xf>
    <xf numFmtId="0" fontId="12" fillId="0" borderId="0" xfId="0" applyFont="1" applyAlignment="1">
      <alignment horizontal="left" vertical="center"/>
    </xf>
    <xf numFmtId="0" fontId="14" fillId="0" borderId="0" xfId="0" applyFont="1" applyAlignment="1">
      <alignment vertical="center"/>
    </xf>
    <xf numFmtId="0" fontId="16" fillId="0" borderId="0" xfId="0" applyFont="1" applyFill="1" applyAlignment="1" applyProtection="1">
      <alignment horizontal="center" vertical="center" wrapText="1"/>
      <protection locked="0"/>
    </xf>
    <xf numFmtId="164" fontId="16" fillId="0" borderId="0" xfId="0" applyNumberFormat="1" applyFont="1" applyFill="1" applyAlignment="1" applyProtection="1">
      <alignment horizontal="center" vertical="center" wrapText="1"/>
      <protection locked="0"/>
    </xf>
    <xf numFmtId="0" fontId="1" fillId="0" borderId="0" xfId="0" applyFont="1" applyFill="1" applyAlignment="1">
      <alignment horizontal="center"/>
    </xf>
    <xf numFmtId="0" fontId="17" fillId="0" borderId="0" xfId="0" applyFont="1" applyAlignment="1">
      <alignment vertical="center"/>
    </xf>
    <xf numFmtId="0" fontId="18" fillId="0" borderId="0" xfId="0" applyFont="1"/>
    <xf numFmtId="0" fontId="17" fillId="0" borderId="0" xfId="0" applyFont="1"/>
    <xf numFmtId="0" fontId="23" fillId="0" borderId="0" xfId="1" applyFont="1" applyFill="1" applyAlignment="1">
      <alignment vertical="center" wrapText="1"/>
    </xf>
    <xf numFmtId="0" fontId="8" fillId="0" borderId="0" xfId="0" applyFont="1"/>
    <xf numFmtId="0" fontId="28" fillId="0" borderId="0" xfId="0" applyFont="1"/>
    <xf numFmtId="0" fontId="0" fillId="0" borderId="0" xfId="0" applyFill="1"/>
    <xf numFmtId="0" fontId="30" fillId="0" borderId="0" xfId="0" applyFont="1" applyFill="1" applyAlignment="1" applyProtection="1">
      <alignment horizontal="center" vertical="center" wrapText="1"/>
      <protection locked="0"/>
    </xf>
    <xf numFmtId="1" fontId="29" fillId="0" borderId="0" xfId="0" applyNumberFormat="1" applyFont="1" applyFill="1" applyAlignment="1">
      <alignment horizontal="center" vertical="center" wrapText="1"/>
    </xf>
    <xf numFmtId="0" fontId="15" fillId="0" borderId="0" xfId="0" applyFont="1" applyFill="1" applyAlignment="1" applyProtection="1">
      <alignment horizontal="center" vertical="center" wrapText="1"/>
      <protection locked="0"/>
    </xf>
    <xf numFmtId="2" fontId="8" fillId="0" borderId="0" xfId="0" applyNumberFormat="1" applyFont="1" applyFill="1" applyAlignment="1">
      <alignment horizontal="center" vertical="center" wrapText="1"/>
    </xf>
    <xf numFmtId="0" fontId="8" fillId="0" borderId="0" xfId="0" applyFont="1" applyFill="1" applyAlignment="1">
      <alignment horizontal="center" vertical="center" wrapText="1"/>
    </xf>
    <xf numFmtId="169" fontId="8" fillId="0" borderId="0" xfId="0" applyNumberFormat="1" applyFont="1" applyFill="1" applyAlignment="1">
      <alignment horizontal="center" vertical="center" wrapText="1"/>
    </xf>
    <xf numFmtId="0" fontId="22" fillId="0" borderId="0" xfId="2" applyFill="1" applyAlignment="1">
      <alignment vertical="center" wrapText="1"/>
    </xf>
    <xf numFmtId="0" fontId="22" fillId="0" borderId="0" xfId="2" applyFill="1"/>
    <xf numFmtId="0" fontId="4"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2"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69" fontId="8" fillId="0" borderId="1" xfId="0" applyNumberFormat="1" applyFont="1" applyFill="1" applyBorder="1" applyAlignment="1">
      <alignment horizontal="center" vertical="center" wrapText="1"/>
    </xf>
    <xf numFmtId="0" fontId="5" fillId="0" borderId="0" xfId="0" applyFont="1" applyFill="1"/>
    <xf numFmtId="0" fontId="3" fillId="0" borderId="0" xfId="0" applyFont="1" applyFill="1"/>
    <xf numFmtId="0" fontId="11" fillId="0" borderId="0" xfId="0" applyFont="1" applyFill="1" applyAlignment="1">
      <alignment vertical="center" wrapText="1"/>
    </xf>
    <xf numFmtId="0" fontId="0" fillId="0" borderId="0" xfId="0" applyFont="1" applyFill="1"/>
    <xf numFmtId="0" fontId="22" fillId="0" borderId="1" xfId="2" applyFill="1" applyBorder="1" applyAlignment="1">
      <alignment vertical="center" wrapText="1"/>
    </xf>
    <xf numFmtId="0" fontId="22" fillId="0" borderId="0" xfId="2" applyFill="1" applyAlignment="1">
      <alignment horizontal="center" vertical="center" wrapText="1"/>
    </xf>
    <xf numFmtId="0" fontId="8" fillId="0" borderId="0" xfId="0" applyFont="1" applyFill="1" applyAlignment="1">
      <alignment vertical="center" wrapText="1"/>
    </xf>
    <xf numFmtId="0" fontId="6" fillId="0" borderId="0" xfId="0" applyFont="1" applyFill="1" applyAlignment="1">
      <alignment vertical="center" wrapText="1"/>
    </xf>
    <xf numFmtId="0" fontId="0" fillId="0" borderId="0" xfId="0" applyFill="1" applyAlignment="1">
      <alignment horizontal="center" vertical="center" wrapText="1"/>
    </xf>
    <xf numFmtId="0" fontId="1" fillId="0" borderId="0" xfId="0" applyFont="1" applyFill="1" applyAlignment="1">
      <alignment horizontal="center" vertical="center"/>
    </xf>
    <xf numFmtId="0" fontId="1" fillId="0" borderId="0" xfId="0" applyFont="1" applyFill="1"/>
    <xf numFmtId="0" fontId="26" fillId="0" borderId="0" xfId="0" applyFont="1" applyFill="1"/>
    <xf numFmtId="0" fontId="1" fillId="0" borderId="0" xfId="0" applyFont="1" applyFill="1" applyBorder="1"/>
    <xf numFmtId="164" fontId="1" fillId="0" borderId="0" xfId="0" applyNumberFormat="1" applyFont="1" applyFill="1"/>
    <xf numFmtId="164" fontId="27" fillId="0" borderId="0" xfId="0" applyNumberFormat="1" applyFont="1" applyFill="1" applyAlignment="1">
      <alignment horizontal="center"/>
    </xf>
  </cellXfs>
  <cellStyles count="3">
    <cellStyle name="Bun" xfId="2" builtinId="26"/>
    <cellStyle name="Neutru" xfId="1" builtinId="28"/>
    <cellStyle name="Normal" xfId="0" builtinId="0"/>
  </cellStyles>
  <dxfs count="25">
    <dxf>
      <font>
        <outline val="0"/>
        <shadow val="0"/>
        <u val="none"/>
        <vertAlign val="baseline"/>
        <sz val="9"/>
        <name val="Arial"/>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scheme val="none"/>
      </font>
      <fill>
        <patternFill patternType="none">
          <fgColor indexed="64"/>
          <bgColor auto="1"/>
        </patternFill>
      </fill>
    </dxf>
    <dxf>
      <font>
        <outline val="0"/>
        <shadow val="0"/>
        <u val="none"/>
        <vertAlign val="baseline"/>
        <sz val="9"/>
        <name val="Arial"/>
        <scheme val="none"/>
      </font>
      <fill>
        <patternFill patternType="none">
          <fgColor indexed="64"/>
          <bgColor auto="1"/>
        </patternFill>
      </fill>
      <alignment horizontal="center" vertical="center" textRotation="0" wrapText="1" indent="0" justifyLastLine="0" shrinkToFit="0" readingOrder="0"/>
    </dxf>
    <dxf>
      <font>
        <outline val="0"/>
        <shadow val="0"/>
        <u val="none"/>
        <vertAlign val="baseline"/>
        <sz val="9"/>
        <name val="Arial"/>
        <scheme val="none"/>
      </font>
      <fill>
        <patternFill patternType="none">
          <fgColor indexed="64"/>
          <bgColor auto="1"/>
        </patternFill>
      </fill>
      <alignment horizontal="center" vertical="center" textRotation="0" wrapText="1" indent="0" justifyLastLine="0" shrinkToFit="0" readingOrder="0"/>
    </dxf>
    <dxf>
      <font>
        <outline val="0"/>
        <shadow val="0"/>
        <u val="none"/>
        <vertAlign val="baseline"/>
        <sz val="9"/>
        <name val="Arial"/>
        <scheme val="none"/>
      </font>
      <numFmt numFmtId="169" formatCode="[$EUR]\ #,##0"/>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9"/>
        <name val="Arial"/>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9"/>
        <name val="Arial"/>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9"/>
        <name val="Arial"/>
        <scheme val="none"/>
      </font>
      <numFmt numFmtId="2" formatCode="0.00"/>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9"/>
        <name val="Arial"/>
        <scheme val="none"/>
      </font>
      <numFmt numFmtId="2" formatCode="0.00"/>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9"/>
        <name val="Arial"/>
        <scheme val="none"/>
      </font>
      <numFmt numFmtId="2" formatCode="0.00"/>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9"/>
        <name val="Arial"/>
        <scheme val="none"/>
      </font>
      <numFmt numFmtId="2" formatCode="0.00"/>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9"/>
        <name val="Arial"/>
        <scheme val="none"/>
      </font>
      <numFmt numFmtId="2" formatCode="0.00"/>
      <fill>
        <patternFill patternType="none">
          <fgColor indexed="64"/>
          <bgColor auto="1"/>
        </patternFill>
      </fill>
      <alignment horizontal="center"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abi%20Sburlan/Desktop/SIDU_2023_2024/2024/lista_proiecte_MTX_actualizata%2025.0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content"/>
      <sheetName val="LISTA LUNGA PROIECTE"/>
      <sheetName val="Metrorex"/>
      <sheetName val="BUGET LISTA LUNGA PROIECTE"/>
      <sheetName val="Lista proiecte UAT-uri ILFOV"/>
      <sheetName val="LISTA PROIECTE PER OBIECTIVE"/>
    </sheetNames>
    <sheetDataSet>
      <sheetData sheetId="0" refreshError="1"/>
      <sheetData sheetId="1"/>
      <sheetData sheetId="2"/>
      <sheetData sheetId="3"/>
      <sheetData sheetId="4"/>
      <sheetData sheetId="5"/>
    </sheetDataSet>
  </externalBook>
</externalLink>
</file>

<file path=xl/tables/table1.xml><?xml version="1.0" encoding="utf-8"?>
<table xmlns="http://schemas.openxmlformats.org/spreadsheetml/2006/main" id="1" name="Tabel1" displayName="Tabel1" ref="A1:J361" totalsRowShown="0" headerRowDxfId="1" dataDxfId="0">
  <autoFilter ref="A1:J361"/>
  <sortState ref="B2:Q361">
    <sortCondition ref="D1:D361"/>
  </sortState>
  <tableColumns count="10">
    <tableColumn id="19" name="Nr" dataDxfId="11" dataCellStyle="Normal"/>
    <tableColumn id="1" name="Obiectiv Strategic" dataDxfId="10" dataCellStyle="Normal"/>
    <tableColumn id="2" name="Politici" dataDxfId="9" dataCellStyle="Normal"/>
    <tableColumn id="3" name="Programe" dataDxfId="8" dataCellStyle="Normal"/>
    <tableColumn id="5" name="Titlul proiectului_x000a_Măsuri/ Ansamblu de proiecte" dataDxfId="7" dataCellStyle="Normal"/>
    <tableColumn id="6" name="Beneficiar" dataDxfId="6" dataCellStyle="Normal"/>
    <tableColumn id="7" name="Localizare" dataDxfId="5" dataCellStyle="Normal"/>
    <tableColumn id="8" name="Buget estimat EU" dataDxfId="4" dataCellStyle="Normal"/>
    <tableColumn id="9" name="Sursă de finanțare" dataDxfId="3" dataCellStyle="Normal"/>
    <tableColumn id="10" name="Stadiu" dataDxfId="2" dataCellStyle="Normal"/>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4"/>
  <sheetViews>
    <sheetView tabSelected="1" zoomScale="85" zoomScaleNormal="85" workbookViewId="0">
      <pane ySplit="1" topLeftCell="A87" activePane="bottomLeft" state="frozen"/>
      <selection pane="bottomLeft" activeCell="G370" sqref="G370"/>
    </sheetView>
  </sheetViews>
  <sheetFormatPr defaultColWidth="9.140625" defaultRowHeight="15"/>
  <cols>
    <col min="1" max="1" width="6.140625" style="43" customWidth="1"/>
    <col min="2" max="2" width="23.5703125" style="12" customWidth="1"/>
    <col min="3" max="3" width="28.140625" style="12" customWidth="1"/>
    <col min="4" max="4" width="29.5703125" style="44" customWidth="1"/>
    <col min="5" max="5" width="39.85546875" style="12" customWidth="1"/>
    <col min="6" max="6" width="17.7109375" style="12" customWidth="1"/>
    <col min="7" max="7" width="20.5703125" style="44" customWidth="1"/>
    <col min="8" max="8" width="18.7109375" style="12" customWidth="1"/>
    <col min="9" max="9" width="44.85546875" style="45" customWidth="1"/>
    <col min="10" max="10" width="23.7109375" style="46" customWidth="1"/>
    <col min="11" max="16384" width="9.140625" style="19"/>
  </cols>
  <sheetData>
    <row r="1" spans="1:10" s="22" customFormat="1" ht="115.5" customHeight="1">
      <c r="A1" s="20" t="s">
        <v>1114</v>
      </c>
      <c r="B1" s="10" t="s">
        <v>0</v>
      </c>
      <c r="C1" s="10" t="s">
        <v>1</v>
      </c>
      <c r="D1" s="10" t="s">
        <v>2</v>
      </c>
      <c r="E1" s="10" t="s">
        <v>891</v>
      </c>
      <c r="F1" s="10" t="s">
        <v>3</v>
      </c>
      <c r="G1" s="10" t="s">
        <v>4</v>
      </c>
      <c r="H1" s="11" t="s">
        <v>5</v>
      </c>
      <c r="I1" s="10" t="s">
        <v>6</v>
      </c>
      <c r="J1" s="10" t="s">
        <v>7</v>
      </c>
    </row>
    <row r="2" spans="1:10" s="26" customFormat="1" ht="71.25" customHeight="1">
      <c r="A2" s="21">
        <v>1</v>
      </c>
      <c r="B2" s="23" t="s">
        <v>848</v>
      </c>
      <c r="C2" s="23" t="s">
        <v>817</v>
      </c>
      <c r="D2" s="23" t="s">
        <v>851</v>
      </c>
      <c r="E2" s="23" t="s">
        <v>826</v>
      </c>
      <c r="F2" s="24" t="s">
        <v>779</v>
      </c>
      <c r="G2" s="24" t="s">
        <v>225</v>
      </c>
      <c r="H2" s="25">
        <v>704000000</v>
      </c>
      <c r="I2" s="24" t="s">
        <v>778</v>
      </c>
      <c r="J2" s="24" t="s">
        <v>993</v>
      </c>
    </row>
    <row r="3" spans="1:10" s="1" customFormat="1" ht="48.75" customHeight="1">
      <c r="A3" s="21">
        <v>2</v>
      </c>
      <c r="B3" s="23" t="s">
        <v>848</v>
      </c>
      <c r="C3" s="23" t="s">
        <v>818</v>
      </c>
      <c r="D3" s="23" t="s">
        <v>851</v>
      </c>
      <c r="E3" s="23" t="s">
        <v>892</v>
      </c>
      <c r="F3" s="24" t="s">
        <v>308</v>
      </c>
      <c r="G3" s="24" t="s">
        <v>743</v>
      </c>
      <c r="H3" s="25">
        <v>40000000</v>
      </c>
      <c r="I3" s="24" t="s">
        <v>227</v>
      </c>
      <c r="J3" s="24" t="s">
        <v>11</v>
      </c>
    </row>
    <row r="4" spans="1:10" s="27" customFormat="1" ht="51.75" customHeight="1">
      <c r="A4" s="21">
        <v>3</v>
      </c>
      <c r="B4" s="23" t="s">
        <v>848</v>
      </c>
      <c r="C4" s="23" t="s">
        <v>818</v>
      </c>
      <c r="D4" s="23" t="s">
        <v>851</v>
      </c>
      <c r="E4" s="23" t="s">
        <v>893</v>
      </c>
      <c r="F4" s="24" t="s">
        <v>308</v>
      </c>
      <c r="G4" s="24" t="s">
        <v>226</v>
      </c>
      <c r="H4" s="25">
        <v>125225800</v>
      </c>
      <c r="I4" s="24" t="s">
        <v>744</v>
      </c>
      <c r="J4" s="24" t="s">
        <v>994</v>
      </c>
    </row>
    <row r="5" spans="1:10" s="1" customFormat="1" ht="67.5" customHeight="1">
      <c r="A5" s="21">
        <v>4</v>
      </c>
      <c r="B5" s="23" t="s">
        <v>848</v>
      </c>
      <c r="C5" s="23" t="s">
        <v>818</v>
      </c>
      <c r="D5" s="23" t="s">
        <v>851</v>
      </c>
      <c r="E5" s="23" t="s">
        <v>935</v>
      </c>
      <c r="F5" s="24" t="s">
        <v>807</v>
      </c>
      <c r="G5" s="24" t="s">
        <v>226</v>
      </c>
      <c r="H5" s="25">
        <v>41161810</v>
      </c>
      <c r="I5" s="24" t="s">
        <v>228</v>
      </c>
      <c r="J5" s="24" t="s">
        <v>995</v>
      </c>
    </row>
    <row r="6" spans="1:10" s="1" customFormat="1" ht="57.75" customHeight="1">
      <c r="A6" s="21">
        <v>5</v>
      </c>
      <c r="B6" s="23" t="s">
        <v>848</v>
      </c>
      <c r="C6" s="23" t="s">
        <v>818</v>
      </c>
      <c r="D6" s="23" t="s">
        <v>851</v>
      </c>
      <c r="E6" s="23" t="s">
        <v>936</v>
      </c>
      <c r="F6" s="24" t="s">
        <v>308</v>
      </c>
      <c r="G6" s="24" t="s">
        <v>229</v>
      </c>
      <c r="H6" s="25">
        <v>30000000</v>
      </c>
      <c r="I6" s="24" t="s">
        <v>8</v>
      </c>
      <c r="J6" s="24" t="s">
        <v>222</v>
      </c>
    </row>
    <row r="7" spans="1:10" s="1" customFormat="1" ht="51.75" customHeight="1">
      <c r="A7" s="21">
        <v>6</v>
      </c>
      <c r="B7" s="23" t="s">
        <v>848</v>
      </c>
      <c r="C7" s="23" t="s">
        <v>818</v>
      </c>
      <c r="D7" s="23" t="s">
        <v>851</v>
      </c>
      <c r="E7" s="23" t="s">
        <v>937</v>
      </c>
      <c r="F7" s="24" t="s">
        <v>405</v>
      </c>
      <c r="G7" s="24" t="s">
        <v>225</v>
      </c>
      <c r="H7" s="25">
        <v>176000000</v>
      </c>
      <c r="I7" s="24" t="s">
        <v>12</v>
      </c>
      <c r="J7" s="24"/>
    </row>
    <row r="8" spans="1:10" s="1" customFormat="1" ht="45.75" customHeight="1">
      <c r="A8" s="21">
        <v>7</v>
      </c>
      <c r="B8" s="23" t="s">
        <v>848</v>
      </c>
      <c r="C8" s="23" t="s">
        <v>819</v>
      </c>
      <c r="D8" s="23" t="s">
        <v>852</v>
      </c>
      <c r="E8" s="23" t="s">
        <v>741</v>
      </c>
      <c r="F8" s="24" t="s">
        <v>308</v>
      </c>
      <c r="G8" s="24" t="s">
        <v>742</v>
      </c>
      <c r="H8" s="25">
        <f>66100000/4.92</f>
        <v>13434959.349593496</v>
      </c>
      <c r="I8" s="24" t="s">
        <v>233</v>
      </c>
      <c r="J8" s="24" t="s">
        <v>14</v>
      </c>
    </row>
    <row r="9" spans="1:10" s="1" customFormat="1" ht="80.25" customHeight="1">
      <c r="A9" s="21">
        <v>8</v>
      </c>
      <c r="B9" s="23" t="s">
        <v>848</v>
      </c>
      <c r="C9" s="23" t="s">
        <v>819</v>
      </c>
      <c r="D9" s="23" t="s">
        <v>852</v>
      </c>
      <c r="E9" s="23" t="s">
        <v>996</v>
      </c>
      <c r="F9" s="24" t="s">
        <v>84</v>
      </c>
      <c r="G9" s="24" t="s">
        <v>171</v>
      </c>
      <c r="H9" s="25">
        <v>30000000</v>
      </c>
      <c r="I9" s="24" t="s">
        <v>234</v>
      </c>
      <c r="J9" s="24"/>
    </row>
    <row r="10" spans="1:10" s="1" customFormat="1" ht="69" customHeight="1">
      <c r="A10" s="21">
        <v>9</v>
      </c>
      <c r="B10" s="23" t="s">
        <v>848</v>
      </c>
      <c r="C10" s="23" t="s">
        <v>818</v>
      </c>
      <c r="D10" s="23" t="s">
        <v>853</v>
      </c>
      <c r="E10" s="23" t="s">
        <v>740</v>
      </c>
      <c r="F10" s="24" t="s">
        <v>404</v>
      </c>
      <c r="G10" s="24" t="s">
        <v>171</v>
      </c>
      <c r="H10" s="25"/>
      <c r="I10" s="24" t="s">
        <v>234</v>
      </c>
      <c r="J10" s="24"/>
    </row>
    <row r="11" spans="1:10" s="26" customFormat="1" ht="45.75" customHeight="1">
      <c r="A11" s="21">
        <v>10</v>
      </c>
      <c r="B11" s="23" t="s">
        <v>848</v>
      </c>
      <c r="C11" s="23" t="s">
        <v>818</v>
      </c>
      <c r="D11" s="23" t="s">
        <v>854</v>
      </c>
      <c r="E11" s="23" t="s">
        <v>894</v>
      </c>
      <c r="F11" s="24" t="s">
        <v>808</v>
      </c>
      <c r="G11" s="24" t="s">
        <v>171</v>
      </c>
      <c r="H11" s="25">
        <v>20000000</v>
      </c>
      <c r="I11" s="24" t="s">
        <v>227</v>
      </c>
      <c r="J11" s="24" t="s">
        <v>223</v>
      </c>
    </row>
    <row r="12" spans="1:10" s="1" customFormat="1" ht="45.75" customHeight="1">
      <c r="A12" s="21">
        <v>11</v>
      </c>
      <c r="B12" s="23" t="s">
        <v>848</v>
      </c>
      <c r="C12" s="23" t="s">
        <v>820</v>
      </c>
      <c r="D12" s="23" t="s">
        <v>855</v>
      </c>
      <c r="E12" s="23" t="s">
        <v>856</v>
      </c>
      <c r="F12" s="24" t="s">
        <v>403</v>
      </c>
      <c r="G12" s="24" t="s">
        <v>739</v>
      </c>
      <c r="H12" s="25">
        <v>1000000000</v>
      </c>
      <c r="I12" s="24" t="s">
        <v>227</v>
      </c>
      <c r="J12" s="24" t="s">
        <v>15</v>
      </c>
    </row>
    <row r="13" spans="1:10" s="26" customFormat="1" ht="92.25" customHeight="1">
      <c r="A13" s="21">
        <v>12</v>
      </c>
      <c r="B13" s="23" t="s">
        <v>848</v>
      </c>
      <c r="C13" s="23" t="s">
        <v>820</v>
      </c>
      <c r="D13" s="23" t="s">
        <v>16</v>
      </c>
      <c r="E13" s="23" t="s">
        <v>933</v>
      </c>
      <c r="F13" s="24" t="s">
        <v>754</v>
      </c>
      <c r="G13" s="24" t="s">
        <v>225</v>
      </c>
      <c r="H13" s="25">
        <v>280000000</v>
      </c>
      <c r="I13" s="24" t="s">
        <v>783</v>
      </c>
      <c r="J13" s="24" t="s">
        <v>1004</v>
      </c>
    </row>
    <row r="14" spans="1:10" s="1" customFormat="1" ht="101.25" customHeight="1">
      <c r="A14" s="21">
        <v>13</v>
      </c>
      <c r="B14" s="23" t="s">
        <v>848</v>
      </c>
      <c r="C14" s="23" t="s">
        <v>820</v>
      </c>
      <c r="D14" s="23" t="s">
        <v>17</v>
      </c>
      <c r="E14" s="23" t="s">
        <v>938</v>
      </c>
      <c r="F14" s="24" t="s">
        <v>402</v>
      </c>
      <c r="G14" s="24" t="s">
        <v>738</v>
      </c>
      <c r="H14" s="25">
        <v>1330000000</v>
      </c>
      <c r="I14" s="24" t="s">
        <v>227</v>
      </c>
      <c r="J14" s="24" t="s">
        <v>9</v>
      </c>
    </row>
    <row r="15" spans="1:10" s="1" customFormat="1" ht="60" customHeight="1">
      <c r="A15" s="21">
        <v>14</v>
      </c>
      <c r="B15" s="23" t="s">
        <v>848</v>
      </c>
      <c r="C15" s="23" t="s">
        <v>820</v>
      </c>
      <c r="D15" s="23" t="s">
        <v>857</v>
      </c>
      <c r="E15" s="23" t="s">
        <v>895</v>
      </c>
      <c r="F15" s="24" t="s">
        <v>401</v>
      </c>
      <c r="G15" s="24" t="s">
        <v>232</v>
      </c>
      <c r="H15" s="25">
        <v>1830000000</v>
      </c>
      <c r="I15" s="24" t="s">
        <v>782</v>
      </c>
      <c r="J15" s="24" t="s">
        <v>18</v>
      </c>
    </row>
    <row r="16" spans="1:10" s="1" customFormat="1" ht="60" customHeight="1">
      <c r="A16" s="21">
        <v>15</v>
      </c>
      <c r="B16" s="23" t="s">
        <v>848</v>
      </c>
      <c r="C16" s="23" t="s">
        <v>821</v>
      </c>
      <c r="D16" s="23" t="s">
        <v>858</v>
      </c>
      <c r="E16" s="23" t="s">
        <v>896</v>
      </c>
      <c r="F16" s="24" t="s">
        <v>401</v>
      </c>
      <c r="G16" s="24" t="s">
        <v>231</v>
      </c>
      <c r="H16" s="25">
        <v>1100000000</v>
      </c>
      <c r="I16" s="24" t="s">
        <v>782</v>
      </c>
      <c r="J16" s="24"/>
    </row>
    <row r="17" spans="1:10" s="1" customFormat="1" ht="51" customHeight="1">
      <c r="A17" s="21">
        <v>16</v>
      </c>
      <c r="B17" s="23" t="s">
        <v>848</v>
      </c>
      <c r="C17" s="23" t="s">
        <v>821</v>
      </c>
      <c r="D17" s="23" t="s">
        <v>858</v>
      </c>
      <c r="E17" s="23" t="s">
        <v>897</v>
      </c>
      <c r="F17" s="24" t="s">
        <v>1070</v>
      </c>
      <c r="G17" s="24" t="s">
        <v>20</v>
      </c>
      <c r="H17" s="25">
        <v>2843726970</v>
      </c>
      <c r="I17" s="24" t="s">
        <v>782</v>
      </c>
      <c r="J17" s="24" t="s">
        <v>21</v>
      </c>
    </row>
    <row r="18" spans="1:10" s="27" customFormat="1" ht="58.5" customHeight="1">
      <c r="A18" s="21">
        <v>17</v>
      </c>
      <c r="B18" s="23" t="s">
        <v>848</v>
      </c>
      <c r="C18" s="23" t="s">
        <v>19</v>
      </c>
      <c r="D18" s="23" t="s">
        <v>860</v>
      </c>
      <c r="E18" s="23" t="s">
        <v>828</v>
      </c>
      <c r="F18" s="24" t="s">
        <v>308</v>
      </c>
      <c r="G18" s="24" t="s">
        <v>156</v>
      </c>
      <c r="H18" s="25">
        <v>500000000</v>
      </c>
      <c r="I18" s="24" t="s">
        <v>248</v>
      </c>
      <c r="J18" s="24" t="s">
        <v>22</v>
      </c>
    </row>
    <row r="19" spans="1:10" s="27" customFormat="1" ht="67.5" customHeight="1">
      <c r="A19" s="21">
        <v>18</v>
      </c>
      <c r="B19" s="23" t="s">
        <v>848</v>
      </c>
      <c r="C19" s="23" t="s">
        <v>821</v>
      </c>
      <c r="D19" s="23" t="s">
        <v>859</v>
      </c>
      <c r="E19" s="23" t="s">
        <v>999</v>
      </c>
      <c r="F19" s="24" t="s">
        <v>400</v>
      </c>
      <c r="G19" s="24" t="s">
        <v>171</v>
      </c>
      <c r="H19" s="25">
        <v>250000000</v>
      </c>
      <c r="I19" s="24" t="s">
        <v>227</v>
      </c>
      <c r="J19" s="24" t="s">
        <v>23</v>
      </c>
    </row>
    <row r="20" spans="1:10" s="26" customFormat="1" ht="89.25" customHeight="1">
      <c r="A20" s="21">
        <v>19</v>
      </c>
      <c r="B20" s="23" t="s">
        <v>848</v>
      </c>
      <c r="C20" s="23" t="s">
        <v>821</v>
      </c>
      <c r="D20" s="23" t="s">
        <v>861</v>
      </c>
      <c r="E20" s="23" t="s">
        <v>827</v>
      </c>
      <c r="F20" s="24" t="s">
        <v>399</v>
      </c>
      <c r="G20" s="24" t="s">
        <v>24</v>
      </c>
      <c r="H20" s="25">
        <v>140000000</v>
      </c>
      <c r="I20" s="24" t="s">
        <v>243</v>
      </c>
      <c r="J20" s="24" t="s">
        <v>25</v>
      </c>
    </row>
    <row r="21" spans="1:10" s="28" customFormat="1" ht="65.25" customHeight="1">
      <c r="A21" s="21">
        <v>20</v>
      </c>
      <c r="B21" s="23" t="s">
        <v>848</v>
      </c>
      <c r="C21" s="23" t="s">
        <v>821</v>
      </c>
      <c r="D21" s="23" t="s">
        <v>860</v>
      </c>
      <c r="E21" s="23" t="s">
        <v>1108</v>
      </c>
      <c r="F21" s="24" t="s">
        <v>308</v>
      </c>
      <c r="G21" s="24" t="s">
        <v>171</v>
      </c>
      <c r="H21" s="25">
        <f>4580000</f>
        <v>4580000</v>
      </c>
      <c r="I21" s="24" t="s">
        <v>227</v>
      </c>
      <c r="J21" s="24" t="s">
        <v>942</v>
      </c>
    </row>
    <row r="22" spans="1:10" ht="55.5" customHeight="1">
      <c r="A22" s="21">
        <v>21</v>
      </c>
      <c r="B22" s="23" t="s">
        <v>848</v>
      </c>
      <c r="C22" s="23" t="s">
        <v>821</v>
      </c>
      <c r="D22" s="23" t="s">
        <v>26</v>
      </c>
      <c r="E22" s="23" t="s">
        <v>1109</v>
      </c>
      <c r="F22" s="24" t="s">
        <v>398</v>
      </c>
      <c r="G22" s="24" t="s">
        <v>171</v>
      </c>
      <c r="H22" s="25">
        <v>4000000</v>
      </c>
      <c r="I22" s="24" t="s">
        <v>242</v>
      </c>
      <c r="J22" s="24"/>
    </row>
    <row r="23" spans="1:10" s="26" customFormat="1" ht="52.5" customHeight="1">
      <c r="A23" s="21">
        <v>22</v>
      </c>
      <c r="B23" s="23" t="s">
        <v>848</v>
      </c>
      <c r="C23" s="23" t="s">
        <v>821</v>
      </c>
      <c r="D23" s="23" t="s">
        <v>26</v>
      </c>
      <c r="E23" s="23" t="s">
        <v>898</v>
      </c>
      <c r="F23" s="24" t="s">
        <v>308</v>
      </c>
      <c r="G23" s="24" t="s">
        <v>171</v>
      </c>
      <c r="H23" s="25">
        <v>800000000</v>
      </c>
      <c r="I23" s="24" t="s">
        <v>241</v>
      </c>
      <c r="J23" s="24" t="s">
        <v>28</v>
      </c>
    </row>
    <row r="24" spans="1:10" s="1" customFormat="1" ht="72.75" customHeight="1">
      <c r="A24" s="21">
        <v>23</v>
      </c>
      <c r="B24" s="23" t="s">
        <v>848</v>
      </c>
      <c r="C24" s="23" t="s">
        <v>821</v>
      </c>
      <c r="D24" s="23" t="s">
        <v>26</v>
      </c>
      <c r="E24" s="23" t="s">
        <v>1110</v>
      </c>
      <c r="F24" s="24" t="s">
        <v>308</v>
      </c>
      <c r="G24" s="24" t="s">
        <v>171</v>
      </c>
      <c r="H24" s="25">
        <v>300000000</v>
      </c>
      <c r="I24" s="24" t="s">
        <v>241</v>
      </c>
      <c r="J24" s="24"/>
    </row>
    <row r="25" spans="1:10" s="1" customFormat="1" ht="59.25" customHeight="1">
      <c r="A25" s="21">
        <v>24</v>
      </c>
      <c r="B25" s="23" t="s">
        <v>848</v>
      </c>
      <c r="C25" s="23" t="s">
        <v>821</v>
      </c>
      <c r="D25" s="23" t="s">
        <v>26</v>
      </c>
      <c r="E25" s="23" t="s">
        <v>1111</v>
      </c>
      <c r="F25" s="24" t="s">
        <v>397</v>
      </c>
      <c r="G25" s="24" t="s">
        <v>171</v>
      </c>
      <c r="H25" s="25">
        <v>120000000</v>
      </c>
      <c r="I25" s="24" t="s">
        <v>240</v>
      </c>
      <c r="J25" s="24" t="s">
        <v>29</v>
      </c>
    </row>
    <row r="26" spans="1:10" s="26" customFormat="1" ht="67.5" customHeight="1">
      <c r="A26" s="21">
        <v>25</v>
      </c>
      <c r="B26" s="23" t="s">
        <v>848</v>
      </c>
      <c r="C26" s="23" t="s">
        <v>821</v>
      </c>
      <c r="D26" s="23" t="s">
        <v>30</v>
      </c>
      <c r="E26" s="23" t="s">
        <v>899</v>
      </c>
      <c r="F26" s="24" t="s">
        <v>396</v>
      </c>
      <c r="G26" s="24" t="s">
        <v>225</v>
      </c>
      <c r="H26" s="25">
        <v>100000000</v>
      </c>
      <c r="I26" s="24" t="s">
        <v>227</v>
      </c>
      <c r="J26" s="24"/>
    </row>
    <row r="27" spans="1:10" s="26" customFormat="1" ht="60" customHeight="1">
      <c r="A27" s="21">
        <v>26</v>
      </c>
      <c r="B27" s="23" t="s">
        <v>848</v>
      </c>
      <c r="C27" s="23" t="s">
        <v>822</v>
      </c>
      <c r="D27" s="23" t="s">
        <v>862</v>
      </c>
      <c r="E27" s="23" t="s">
        <v>900</v>
      </c>
      <c r="F27" s="24" t="s">
        <v>308</v>
      </c>
      <c r="G27" s="24" t="s">
        <v>239</v>
      </c>
      <c r="H27" s="25">
        <v>8700000</v>
      </c>
      <c r="I27" s="24" t="s">
        <v>227</v>
      </c>
      <c r="J27" s="24" t="s">
        <v>31</v>
      </c>
    </row>
    <row r="28" spans="1:10" s="1" customFormat="1" ht="60" customHeight="1">
      <c r="A28" s="21">
        <v>27</v>
      </c>
      <c r="B28" s="23" t="s">
        <v>848</v>
      </c>
      <c r="C28" s="23" t="s">
        <v>822</v>
      </c>
      <c r="D28" s="23" t="s">
        <v>862</v>
      </c>
      <c r="E28" s="23" t="s">
        <v>939</v>
      </c>
      <c r="F28" s="24" t="s">
        <v>238</v>
      </c>
      <c r="G28" s="24" t="s">
        <v>32</v>
      </c>
      <c r="H28" s="25">
        <v>18000000</v>
      </c>
      <c r="I28" s="24" t="s">
        <v>227</v>
      </c>
      <c r="J28" s="24" t="s">
        <v>33</v>
      </c>
    </row>
    <row r="29" spans="1:10" s="1" customFormat="1" ht="87" customHeight="1">
      <c r="A29" s="21">
        <v>28</v>
      </c>
      <c r="B29" s="23" t="s">
        <v>848</v>
      </c>
      <c r="C29" s="23" t="s">
        <v>822</v>
      </c>
      <c r="D29" s="23" t="s">
        <v>34</v>
      </c>
      <c r="E29" s="23" t="s">
        <v>901</v>
      </c>
      <c r="F29" s="24" t="s">
        <v>308</v>
      </c>
      <c r="G29" s="24" t="s">
        <v>171</v>
      </c>
      <c r="H29" s="25">
        <v>120000000</v>
      </c>
      <c r="I29" s="24" t="s">
        <v>227</v>
      </c>
      <c r="J29" s="24"/>
    </row>
    <row r="30" spans="1:10" s="1" customFormat="1" ht="69.75" customHeight="1">
      <c r="A30" s="21">
        <v>29</v>
      </c>
      <c r="B30" s="23" t="s">
        <v>848</v>
      </c>
      <c r="C30" s="23" t="s">
        <v>822</v>
      </c>
      <c r="D30" s="23" t="s">
        <v>35</v>
      </c>
      <c r="E30" s="23" t="s">
        <v>997</v>
      </c>
      <c r="F30" s="24" t="s">
        <v>308</v>
      </c>
      <c r="G30" s="24" t="s">
        <v>171</v>
      </c>
      <c r="H30" s="25">
        <v>10000000</v>
      </c>
      <c r="I30" s="24" t="s">
        <v>227</v>
      </c>
      <c r="J30" s="24" t="s">
        <v>36</v>
      </c>
    </row>
    <row r="31" spans="1:10" s="1" customFormat="1" ht="90.75" customHeight="1">
      <c r="A31" s="21">
        <v>30</v>
      </c>
      <c r="B31" s="23" t="s">
        <v>848</v>
      </c>
      <c r="C31" s="23" t="s">
        <v>823</v>
      </c>
      <c r="D31" s="23" t="s">
        <v>37</v>
      </c>
      <c r="E31" s="23" t="s">
        <v>940</v>
      </c>
      <c r="F31" s="24" t="s">
        <v>977</v>
      </c>
      <c r="G31" s="24" t="s">
        <v>171</v>
      </c>
      <c r="H31" s="25">
        <v>70000000</v>
      </c>
      <c r="I31" s="24" t="s">
        <v>780</v>
      </c>
      <c r="J31" s="24"/>
    </row>
    <row r="32" spans="1:10" s="1" customFormat="1" ht="76.5" customHeight="1">
      <c r="A32" s="21">
        <v>31</v>
      </c>
      <c r="B32" s="23" t="s">
        <v>848</v>
      </c>
      <c r="C32" s="23" t="s">
        <v>823</v>
      </c>
      <c r="D32" s="23" t="s">
        <v>38</v>
      </c>
      <c r="E32" s="23" t="s">
        <v>902</v>
      </c>
      <c r="F32" s="24" t="s">
        <v>308</v>
      </c>
      <c r="G32" s="24" t="s">
        <v>171</v>
      </c>
      <c r="H32" s="25">
        <v>1000000</v>
      </c>
      <c r="I32" s="24" t="s">
        <v>227</v>
      </c>
      <c r="J32" s="24"/>
    </row>
    <row r="33" spans="1:10" s="1" customFormat="1" ht="75.75" customHeight="1">
      <c r="A33" s="21">
        <v>32</v>
      </c>
      <c r="B33" s="23" t="s">
        <v>848</v>
      </c>
      <c r="C33" s="23" t="s">
        <v>823</v>
      </c>
      <c r="D33" s="23" t="s">
        <v>39</v>
      </c>
      <c r="E33" s="23" t="s">
        <v>903</v>
      </c>
      <c r="F33" s="24" t="s">
        <v>308</v>
      </c>
      <c r="G33" s="24" t="s">
        <v>171</v>
      </c>
      <c r="H33" s="25">
        <v>10000000</v>
      </c>
      <c r="I33" s="24" t="s">
        <v>227</v>
      </c>
      <c r="J33" s="24"/>
    </row>
    <row r="34" spans="1:10" s="26" customFormat="1" ht="96.75" customHeight="1">
      <c r="A34" s="21">
        <v>33</v>
      </c>
      <c r="B34" s="23" t="s">
        <v>848</v>
      </c>
      <c r="C34" s="23" t="s">
        <v>823</v>
      </c>
      <c r="D34" s="23" t="s">
        <v>40</v>
      </c>
      <c r="E34" s="23" t="s">
        <v>904</v>
      </c>
      <c r="F34" s="24" t="s">
        <v>308</v>
      </c>
      <c r="G34" s="24" t="s">
        <v>171</v>
      </c>
      <c r="H34" s="25">
        <v>74000000</v>
      </c>
      <c r="I34" s="24" t="s">
        <v>227</v>
      </c>
      <c r="J34" s="24" t="s">
        <v>41</v>
      </c>
    </row>
    <row r="35" spans="1:10" s="1" customFormat="1" ht="60" customHeight="1">
      <c r="A35" s="21">
        <v>34</v>
      </c>
      <c r="B35" s="23" t="s">
        <v>848</v>
      </c>
      <c r="C35" s="23" t="s">
        <v>823</v>
      </c>
      <c r="D35" s="23" t="s">
        <v>40</v>
      </c>
      <c r="E35" s="23" t="s">
        <v>905</v>
      </c>
      <c r="F35" s="24" t="s">
        <v>395</v>
      </c>
      <c r="G35" s="24" t="s">
        <v>171</v>
      </c>
      <c r="H35" s="25">
        <v>1500000</v>
      </c>
      <c r="I35" s="24" t="s">
        <v>227</v>
      </c>
      <c r="J35" s="24"/>
    </row>
    <row r="36" spans="1:10" s="1" customFormat="1" ht="60" customHeight="1">
      <c r="A36" s="21">
        <v>35</v>
      </c>
      <c r="B36" s="23" t="s">
        <v>848</v>
      </c>
      <c r="C36" s="23" t="s">
        <v>823</v>
      </c>
      <c r="D36" s="23" t="s">
        <v>42</v>
      </c>
      <c r="E36" s="23" t="s">
        <v>906</v>
      </c>
      <c r="F36" s="24" t="s">
        <v>394</v>
      </c>
      <c r="G36" s="24" t="s">
        <v>171</v>
      </c>
      <c r="H36" s="25">
        <v>25000000</v>
      </c>
      <c r="I36" s="24" t="s">
        <v>247</v>
      </c>
      <c r="J36" s="24"/>
    </row>
    <row r="37" spans="1:10" s="1" customFormat="1" ht="78.75" customHeight="1">
      <c r="A37" s="21">
        <v>36</v>
      </c>
      <c r="B37" s="23" t="s">
        <v>848</v>
      </c>
      <c r="C37" s="23" t="s">
        <v>823</v>
      </c>
      <c r="D37" s="23" t="s">
        <v>254</v>
      </c>
      <c r="E37" s="23" t="s">
        <v>907</v>
      </c>
      <c r="F37" s="24" t="s">
        <v>943</v>
      </c>
      <c r="G37" s="24" t="s">
        <v>171</v>
      </c>
      <c r="H37" s="25">
        <v>100000000</v>
      </c>
      <c r="I37" s="24" t="s">
        <v>227</v>
      </c>
      <c r="J37" s="24"/>
    </row>
    <row r="38" spans="1:10" s="1" customFormat="1" ht="75.75" customHeight="1">
      <c r="A38" s="21">
        <v>37</v>
      </c>
      <c r="B38" s="23" t="s">
        <v>848</v>
      </c>
      <c r="C38" s="23" t="s">
        <v>823</v>
      </c>
      <c r="D38" s="23" t="s">
        <v>255</v>
      </c>
      <c r="E38" s="23" t="s">
        <v>934</v>
      </c>
      <c r="F38" s="24" t="s">
        <v>308</v>
      </c>
      <c r="G38" s="24" t="s">
        <v>171</v>
      </c>
      <c r="H38" s="25">
        <v>100000</v>
      </c>
      <c r="I38" s="24" t="s">
        <v>227</v>
      </c>
      <c r="J38" s="24"/>
    </row>
    <row r="39" spans="1:10" s="1" customFormat="1" ht="69.75" customHeight="1">
      <c r="A39" s="21">
        <v>38</v>
      </c>
      <c r="B39" s="23" t="s">
        <v>848</v>
      </c>
      <c r="C39" s="23" t="s">
        <v>824</v>
      </c>
      <c r="D39" s="23" t="s">
        <v>863</v>
      </c>
      <c r="E39" s="23" t="s">
        <v>737</v>
      </c>
      <c r="F39" s="24" t="s">
        <v>251</v>
      </c>
      <c r="G39" s="24" t="s">
        <v>171</v>
      </c>
      <c r="H39" s="25"/>
      <c r="I39" s="24" t="s">
        <v>227</v>
      </c>
      <c r="J39" s="24"/>
    </row>
    <row r="40" spans="1:10" s="29" customFormat="1" ht="72" customHeight="1">
      <c r="A40" s="21">
        <v>39</v>
      </c>
      <c r="B40" s="23" t="s">
        <v>848</v>
      </c>
      <c r="C40" s="23" t="s">
        <v>825</v>
      </c>
      <c r="D40" s="23" t="s">
        <v>43</v>
      </c>
      <c r="E40" s="23" t="s">
        <v>908</v>
      </c>
      <c r="F40" s="24" t="s">
        <v>235</v>
      </c>
      <c r="G40" s="24" t="s">
        <v>171</v>
      </c>
      <c r="H40" s="25"/>
      <c r="I40" s="24" t="s">
        <v>227</v>
      </c>
      <c r="J40" s="24"/>
    </row>
    <row r="41" spans="1:10" s="30" customFormat="1" ht="72.75" customHeight="1">
      <c r="A41" s="21">
        <v>40</v>
      </c>
      <c r="B41" s="23" t="s">
        <v>252</v>
      </c>
      <c r="C41" s="23" t="s">
        <v>825</v>
      </c>
      <c r="D41" s="23" t="s">
        <v>864</v>
      </c>
      <c r="E41" s="23" t="s">
        <v>909</v>
      </c>
      <c r="F41" s="24" t="s">
        <v>235</v>
      </c>
      <c r="G41" s="24" t="s">
        <v>171</v>
      </c>
      <c r="H41" s="25"/>
      <c r="I41" s="24" t="s">
        <v>237</v>
      </c>
      <c r="J41" s="24"/>
    </row>
    <row r="42" spans="1:10" s="7" customFormat="1" ht="75" customHeight="1" thickBot="1">
      <c r="A42" s="21">
        <v>41</v>
      </c>
      <c r="B42" s="31" t="s">
        <v>848</v>
      </c>
      <c r="C42" s="31" t="s">
        <v>825</v>
      </c>
      <c r="D42" s="31" t="s">
        <v>44</v>
      </c>
      <c r="E42" s="31" t="s">
        <v>735</v>
      </c>
      <c r="F42" s="32" t="s">
        <v>736</v>
      </c>
      <c r="G42" s="32" t="s">
        <v>156</v>
      </c>
      <c r="H42" s="33">
        <v>3000000</v>
      </c>
      <c r="I42" s="32" t="s">
        <v>236</v>
      </c>
      <c r="J42" s="32"/>
    </row>
    <row r="43" spans="1:10" s="1" customFormat="1" ht="50.25" customHeight="1">
      <c r="A43" s="21">
        <v>42</v>
      </c>
      <c r="B43" s="23" t="s">
        <v>253</v>
      </c>
      <c r="C43" s="23" t="s">
        <v>45</v>
      </c>
      <c r="D43" s="23" t="s">
        <v>46</v>
      </c>
      <c r="E43" s="23" t="s">
        <v>734</v>
      </c>
      <c r="F43" s="24" t="s">
        <v>360</v>
      </c>
      <c r="G43" s="24" t="s">
        <v>47</v>
      </c>
      <c r="H43" s="25">
        <v>15000000</v>
      </c>
      <c r="I43" s="24" t="s">
        <v>227</v>
      </c>
      <c r="J43" s="24"/>
    </row>
    <row r="44" spans="1:10" s="1" customFormat="1" ht="54" customHeight="1">
      <c r="A44" s="21">
        <v>43</v>
      </c>
      <c r="B44" s="23" t="s">
        <v>253</v>
      </c>
      <c r="C44" s="23" t="s">
        <v>45</v>
      </c>
      <c r="D44" s="23" t="s">
        <v>46</v>
      </c>
      <c r="E44" s="23" t="s">
        <v>733</v>
      </c>
      <c r="F44" s="24" t="s">
        <v>393</v>
      </c>
      <c r="G44" s="24" t="s">
        <v>24</v>
      </c>
      <c r="H44" s="25">
        <v>2500000</v>
      </c>
      <c r="I44" s="24" t="s">
        <v>227</v>
      </c>
      <c r="J44" s="24" t="s">
        <v>48</v>
      </c>
    </row>
    <row r="45" spans="1:10" s="1" customFormat="1" ht="52.5" customHeight="1">
      <c r="A45" s="21">
        <v>44</v>
      </c>
      <c r="B45" s="23" t="s">
        <v>253</v>
      </c>
      <c r="C45" s="23" t="s">
        <v>45</v>
      </c>
      <c r="D45" s="23" t="s">
        <v>865</v>
      </c>
      <c r="E45" s="23" t="s">
        <v>732</v>
      </c>
      <c r="F45" s="24" t="s">
        <v>314</v>
      </c>
      <c r="G45" s="24" t="s">
        <v>156</v>
      </c>
      <c r="H45" s="25">
        <v>50000000</v>
      </c>
      <c r="I45" s="24" t="s">
        <v>250</v>
      </c>
      <c r="J45" s="24"/>
    </row>
    <row r="46" spans="1:10" s="1" customFormat="1" ht="66.75" customHeight="1">
      <c r="A46" s="21">
        <v>45</v>
      </c>
      <c r="B46" s="23" t="s">
        <v>253</v>
      </c>
      <c r="C46" s="23" t="s">
        <v>50</v>
      </c>
      <c r="D46" s="23" t="s">
        <v>51</v>
      </c>
      <c r="E46" s="23" t="s">
        <v>788</v>
      </c>
      <c r="F46" s="24" t="s">
        <v>356</v>
      </c>
      <c r="G46" s="24" t="s">
        <v>171</v>
      </c>
      <c r="H46" s="25">
        <v>50000000</v>
      </c>
      <c r="I46" s="24" t="s">
        <v>250</v>
      </c>
      <c r="J46" s="24"/>
    </row>
    <row r="47" spans="1:10" s="1" customFormat="1" ht="51" customHeight="1">
      <c r="A47" s="21">
        <v>46</v>
      </c>
      <c r="B47" s="23" t="s">
        <v>253</v>
      </c>
      <c r="C47" s="23" t="s">
        <v>50</v>
      </c>
      <c r="D47" s="23" t="s">
        <v>51</v>
      </c>
      <c r="E47" s="23" t="s">
        <v>760</v>
      </c>
      <c r="F47" s="24" t="s">
        <v>320</v>
      </c>
      <c r="G47" s="24" t="s">
        <v>759</v>
      </c>
      <c r="H47" s="25">
        <v>2500000</v>
      </c>
      <c r="I47" s="24" t="s">
        <v>250</v>
      </c>
      <c r="J47" s="24" t="s">
        <v>33</v>
      </c>
    </row>
    <row r="48" spans="1:10" ht="48.75" customHeight="1">
      <c r="A48" s="21">
        <v>47</v>
      </c>
      <c r="B48" s="23" t="s">
        <v>253</v>
      </c>
      <c r="C48" s="23" t="s">
        <v>50</v>
      </c>
      <c r="D48" s="23" t="s">
        <v>51</v>
      </c>
      <c r="E48" s="23" t="s">
        <v>731</v>
      </c>
      <c r="F48" s="24" t="s">
        <v>318</v>
      </c>
      <c r="G48" s="24" t="s">
        <v>171</v>
      </c>
      <c r="H48" s="25">
        <v>3000000</v>
      </c>
      <c r="I48" s="24" t="s">
        <v>227</v>
      </c>
      <c r="J48" s="24"/>
    </row>
    <row r="49" spans="1:10" s="1" customFormat="1" ht="51" customHeight="1">
      <c r="A49" s="21">
        <v>48</v>
      </c>
      <c r="B49" s="23" t="s">
        <v>253</v>
      </c>
      <c r="C49" s="23" t="s">
        <v>50</v>
      </c>
      <c r="D49" s="23" t="s">
        <v>52</v>
      </c>
      <c r="E49" s="23" t="s">
        <v>730</v>
      </c>
      <c r="F49" s="24" t="s">
        <v>84</v>
      </c>
      <c r="G49" s="24" t="s">
        <v>171</v>
      </c>
      <c r="H49" s="25">
        <v>1000000</v>
      </c>
      <c r="I49" s="24" t="s">
        <v>227</v>
      </c>
      <c r="J49" s="24"/>
    </row>
    <row r="50" spans="1:10" s="1" customFormat="1" ht="59.25" customHeight="1">
      <c r="A50" s="21">
        <v>49</v>
      </c>
      <c r="B50" s="23" t="s">
        <v>253</v>
      </c>
      <c r="C50" s="23" t="s">
        <v>50</v>
      </c>
      <c r="D50" s="23" t="s">
        <v>866</v>
      </c>
      <c r="E50" s="23" t="s">
        <v>729</v>
      </c>
      <c r="F50" s="24" t="s">
        <v>392</v>
      </c>
      <c r="G50" s="24" t="s">
        <v>171</v>
      </c>
      <c r="H50" s="25">
        <v>20000000</v>
      </c>
      <c r="I50" s="24" t="s">
        <v>227</v>
      </c>
      <c r="J50" s="24"/>
    </row>
    <row r="51" spans="1:10" s="1" customFormat="1" ht="52.5" customHeight="1">
      <c r="A51" s="21">
        <v>50</v>
      </c>
      <c r="B51" s="23" t="s">
        <v>253</v>
      </c>
      <c r="C51" s="23" t="s">
        <v>50</v>
      </c>
      <c r="D51" s="23" t="s">
        <v>867</v>
      </c>
      <c r="E51" s="23" t="s">
        <v>728</v>
      </c>
      <c r="F51" s="24" t="s">
        <v>356</v>
      </c>
      <c r="G51" s="24" t="s">
        <v>171</v>
      </c>
      <c r="H51" s="25">
        <v>10000</v>
      </c>
      <c r="I51" s="24" t="s">
        <v>250</v>
      </c>
      <c r="J51" s="24"/>
    </row>
    <row r="52" spans="1:10" s="1" customFormat="1" ht="60" customHeight="1">
      <c r="A52" s="21">
        <v>51</v>
      </c>
      <c r="B52" s="23" t="s">
        <v>253</v>
      </c>
      <c r="C52" s="23" t="s">
        <v>829</v>
      </c>
      <c r="D52" s="23" t="s">
        <v>868</v>
      </c>
      <c r="E52" s="23" t="s">
        <v>727</v>
      </c>
      <c r="F52" s="24" t="s">
        <v>308</v>
      </c>
      <c r="G52" s="24" t="s">
        <v>171</v>
      </c>
      <c r="H52" s="25">
        <v>2000000</v>
      </c>
      <c r="I52" s="24" t="s">
        <v>227</v>
      </c>
      <c r="J52" s="24"/>
    </row>
    <row r="53" spans="1:10" s="1" customFormat="1" ht="56.25" customHeight="1">
      <c r="A53" s="21">
        <v>52</v>
      </c>
      <c r="B53" s="23" t="s">
        <v>253</v>
      </c>
      <c r="C53" s="23" t="s">
        <v>829</v>
      </c>
      <c r="D53" s="23" t="s">
        <v>53</v>
      </c>
      <c r="E53" s="23" t="s">
        <v>758</v>
      </c>
      <c r="F53" s="24" t="s">
        <v>356</v>
      </c>
      <c r="G53" s="24" t="s">
        <v>171</v>
      </c>
      <c r="H53" s="25">
        <v>600000</v>
      </c>
      <c r="I53" s="24" t="s">
        <v>227</v>
      </c>
      <c r="J53" s="24" t="s">
        <v>54</v>
      </c>
    </row>
    <row r="54" spans="1:10" s="1" customFormat="1" ht="54" customHeight="1">
      <c r="A54" s="21">
        <v>53</v>
      </c>
      <c r="B54" s="23" t="s">
        <v>253</v>
      </c>
      <c r="C54" s="23" t="s">
        <v>830</v>
      </c>
      <c r="D54" s="23" t="s">
        <v>745</v>
      </c>
      <c r="E54" s="23" t="s">
        <v>746</v>
      </c>
      <c r="F54" s="24" t="s">
        <v>391</v>
      </c>
      <c r="G54" s="24" t="s">
        <v>171</v>
      </c>
      <c r="H54" s="25"/>
      <c r="I54" s="24"/>
      <c r="J54" s="24"/>
    </row>
    <row r="55" spans="1:10" s="1" customFormat="1" ht="51" customHeight="1">
      <c r="A55" s="21">
        <v>54</v>
      </c>
      <c r="B55" s="23" t="s">
        <v>253</v>
      </c>
      <c r="C55" s="23" t="s">
        <v>831</v>
      </c>
      <c r="D55" s="23" t="s">
        <v>869</v>
      </c>
      <c r="E55" s="23" t="s">
        <v>726</v>
      </c>
      <c r="F55" s="24" t="s">
        <v>390</v>
      </c>
      <c r="G55" s="24" t="s">
        <v>171</v>
      </c>
      <c r="H55" s="25">
        <v>5000000</v>
      </c>
      <c r="I55" s="24" t="s">
        <v>227</v>
      </c>
      <c r="J55" s="24" t="s">
        <v>55</v>
      </c>
    </row>
    <row r="56" spans="1:10" s="1" customFormat="1" ht="60" customHeight="1">
      <c r="A56" s="21">
        <v>55</v>
      </c>
      <c r="B56" s="23" t="s">
        <v>253</v>
      </c>
      <c r="C56" s="23" t="s">
        <v>831</v>
      </c>
      <c r="D56" s="23" t="s">
        <v>56</v>
      </c>
      <c r="E56" s="23" t="s">
        <v>789</v>
      </c>
      <c r="F56" s="24" t="s">
        <v>356</v>
      </c>
      <c r="G56" s="24" t="s">
        <v>156</v>
      </c>
      <c r="H56" s="25">
        <v>5000000</v>
      </c>
      <c r="I56" s="24" t="s">
        <v>227</v>
      </c>
      <c r="J56" s="24"/>
    </row>
    <row r="57" spans="1:10" s="1" customFormat="1" ht="46.5" customHeight="1">
      <c r="A57" s="21">
        <v>56</v>
      </c>
      <c r="B57" s="23" t="s">
        <v>253</v>
      </c>
      <c r="C57" s="23" t="s">
        <v>57</v>
      </c>
      <c r="D57" s="23" t="s">
        <v>870</v>
      </c>
      <c r="E57" s="23" t="s">
        <v>725</v>
      </c>
      <c r="F57" s="24" t="s">
        <v>356</v>
      </c>
      <c r="G57" s="24" t="s">
        <v>171</v>
      </c>
      <c r="H57" s="25">
        <v>100000</v>
      </c>
      <c r="I57" s="24" t="s">
        <v>58</v>
      </c>
      <c r="J57" s="24"/>
    </row>
    <row r="58" spans="1:10" s="1" customFormat="1" ht="60" customHeight="1">
      <c r="A58" s="21">
        <v>57</v>
      </c>
      <c r="B58" s="23" t="s">
        <v>253</v>
      </c>
      <c r="C58" s="23" t="s">
        <v>57</v>
      </c>
      <c r="D58" s="23" t="s">
        <v>59</v>
      </c>
      <c r="E58" s="23" t="s">
        <v>724</v>
      </c>
      <c r="F58" s="24" t="s">
        <v>84</v>
      </c>
      <c r="G58" s="24" t="s">
        <v>171</v>
      </c>
      <c r="H58" s="25">
        <v>4000000</v>
      </c>
      <c r="I58" s="24" t="s">
        <v>243</v>
      </c>
      <c r="J58" s="24"/>
    </row>
    <row r="59" spans="1:10" s="7" customFormat="1" ht="55.5" customHeight="1" thickBot="1">
      <c r="A59" s="21">
        <v>58</v>
      </c>
      <c r="B59" s="31" t="s">
        <v>253</v>
      </c>
      <c r="C59" s="31" t="s">
        <v>57</v>
      </c>
      <c r="D59" s="31" t="s">
        <v>59</v>
      </c>
      <c r="E59" s="31" t="s">
        <v>723</v>
      </c>
      <c r="F59" s="32" t="s">
        <v>356</v>
      </c>
      <c r="G59" s="32" t="s">
        <v>171</v>
      </c>
      <c r="H59" s="33">
        <v>1000000</v>
      </c>
      <c r="I59" s="32" t="s">
        <v>243</v>
      </c>
      <c r="J59" s="32"/>
    </row>
    <row r="60" spans="1:10" s="26" customFormat="1" ht="66.75" customHeight="1">
      <c r="A60" s="21">
        <v>59</v>
      </c>
      <c r="B60" s="23" t="s">
        <v>293</v>
      </c>
      <c r="C60" s="23" t="s">
        <v>60</v>
      </c>
      <c r="D60" s="23" t="s">
        <v>61</v>
      </c>
      <c r="E60" s="23" t="s">
        <v>722</v>
      </c>
      <c r="F60" s="24" t="s">
        <v>389</v>
      </c>
      <c r="G60" s="24" t="s">
        <v>171</v>
      </c>
      <c r="H60" s="25">
        <f>300000+74000000</f>
        <v>74300000</v>
      </c>
      <c r="I60" s="24" t="s">
        <v>265</v>
      </c>
      <c r="J60" s="24" t="s">
        <v>62</v>
      </c>
    </row>
    <row r="61" spans="1:10" s="26" customFormat="1" ht="54" customHeight="1">
      <c r="A61" s="21">
        <v>60</v>
      </c>
      <c r="B61" s="23" t="s">
        <v>293</v>
      </c>
      <c r="C61" s="23" t="s">
        <v>60</v>
      </c>
      <c r="D61" s="23" t="s">
        <v>63</v>
      </c>
      <c r="E61" s="23" t="s">
        <v>721</v>
      </c>
      <c r="F61" s="24" t="s">
        <v>356</v>
      </c>
      <c r="G61" s="24" t="s">
        <v>171</v>
      </c>
      <c r="H61" s="25">
        <v>30000000</v>
      </c>
      <c r="I61" s="24" t="s">
        <v>277</v>
      </c>
      <c r="J61" s="24"/>
    </row>
    <row r="62" spans="1:10" s="27" customFormat="1" ht="50.25" customHeight="1">
      <c r="A62" s="21">
        <v>61</v>
      </c>
      <c r="B62" s="23" t="s">
        <v>293</v>
      </c>
      <c r="C62" s="23" t="s">
        <v>60</v>
      </c>
      <c r="D62" s="23" t="s">
        <v>63</v>
      </c>
      <c r="E62" s="23" t="s">
        <v>720</v>
      </c>
      <c r="F62" s="24" t="s">
        <v>388</v>
      </c>
      <c r="G62" s="24" t="s">
        <v>171</v>
      </c>
      <c r="H62" s="25">
        <v>30000000</v>
      </c>
      <c r="I62" s="24" t="s">
        <v>64</v>
      </c>
      <c r="J62" s="24" t="s">
        <v>800</v>
      </c>
    </row>
    <row r="63" spans="1:10" ht="50.25" customHeight="1">
      <c r="A63" s="21">
        <v>62</v>
      </c>
      <c r="B63" s="23" t="s">
        <v>293</v>
      </c>
      <c r="C63" s="23" t="s">
        <v>60</v>
      </c>
      <c r="D63" s="23" t="s">
        <v>63</v>
      </c>
      <c r="E63" s="23" t="s">
        <v>804</v>
      </c>
      <c r="F63" s="24" t="s">
        <v>354</v>
      </c>
      <c r="G63" s="24" t="s">
        <v>761</v>
      </c>
      <c r="H63" s="25">
        <f>(220822500+1737000)/5</f>
        <v>44511900</v>
      </c>
      <c r="I63" s="24" t="s">
        <v>267</v>
      </c>
      <c r="J63" s="24" t="s">
        <v>763</v>
      </c>
    </row>
    <row r="64" spans="1:10" ht="50.25" customHeight="1">
      <c r="A64" s="21">
        <v>63</v>
      </c>
      <c r="B64" s="23" t="s">
        <v>293</v>
      </c>
      <c r="C64" s="23" t="s">
        <v>60</v>
      </c>
      <c r="D64" s="23" t="s">
        <v>63</v>
      </c>
      <c r="E64" s="23" t="s">
        <v>772</v>
      </c>
      <c r="F64" s="24" t="s">
        <v>354</v>
      </c>
      <c r="G64" s="24" t="s">
        <v>171</v>
      </c>
      <c r="H64" s="25">
        <f>(11530200+5525000)/5</f>
        <v>3411040</v>
      </c>
      <c r="I64" s="24" t="s">
        <v>267</v>
      </c>
      <c r="J64" s="24" t="s">
        <v>764</v>
      </c>
    </row>
    <row r="65" spans="1:10" ht="51" customHeight="1">
      <c r="A65" s="21">
        <v>64</v>
      </c>
      <c r="B65" s="23" t="s">
        <v>293</v>
      </c>
      <c r="C65" s="23" t="s">
        <v>60</v>
      </c>
      <c r="D65" s="23" t="s">
        <v>63</v>
      </c>
      <c r="E65" s="23" t="s">
        <v>719</v>
      </c>
      <c r="F65" s="24" t="s">
        <v>323</v>
      </c>
      <c r="G65" s="24" t="s">
        <v>612</v>
      </c>
      <c r="H65" s="25">
        <v>56207850.376000002</v>
      </c>
      <c r="I65" s="24" t="s">
        <v>266</v>
      </c>
      <c r="J65" s="24" t="s">
        <v>66</v>
      </c>
    </row>
    <row r="66" spans="1:10" ht="66.75" customHeight="1">
      <c r="A66" s="21">
        <v>65</v>
      </c>
      <c r="B66" s="23" t="s">
        <v>293</v>
      </c>
      <c r="C66" s="23" t="s">
        <v>60</v>
      </c>
      <c r="D66" s="23" t="s">
        <v>63</v>
      </c>
      <c r="E66" s="23" t="s">
        <v>718</v>
      </c>
      <c r="F66" s="24" t="s">
        <v>791</v>
      </c>
      <c r="G66" s="24" t="s">
        <v>605</v>
      </c>
      <c r="H66" s="25">
        <v>13075613.174000001</v>
      </c>
      <c r="I66" s="24" t="s">
        <v>68</v>
      </c>
      <c r="J66" s="24" t="s">
        <v>66</v>
      </c>
    </row>
    <row r="67" spans="1:10" s="2" customFormat="1" ht="51" customHeight="1">
      <c r="A67" s="21">
        <v>66</v>
      </c>
      <c r="B67" s="23" t="s">
        <v>293</v>
      </c>
      <c r="C67" s="23" t="s">
        <v>60</v>
      </c>
      <c r="D67" s="23" t="s">
        <v>63</v>
      </c>
      <c r="E67" s="23" t="s">
        <v>717</v>
      </c>
      <c r="F67" s="24" t="s">
        <v>308</v>
      </c>
      <c r="G67" s="24" t="s">
        <v>171</v>
      </c>
      <c r="H67" s="25">
        <v>100000000</v>
      </c>
      <c r="I67" s="24" t="s">
        <v>227</v>
      </c>
      <c r="J67" s="24" t="s">
        <v>36</v>
      </c>
    </row>
    <row r="68" spans="1:10" s="1" customFormat="1" ht="60" customHeight="1">
      <c r="A68" s="21">
        <v>67</v>
      </c>
      <c r="B68" s="23" t="s">
        <v>293</v>
      </c>
      <c r="C68" s="23" t="s">
        <v>832</v>
      </c>
      <c r="D68" s="23" t="s">
        <v>69</v>
      </c>
      <c r="E68" s="23" t="s">
        <v>715</v>
      </c>
      <c r="F68" s="24" t="s">
        <v>387</v>
      </c>
      <c r="G68" s="24" t="s">
        <v>716</v>
      </c>
      <c r="H68" s="25">
        <v>100200000</v>
      </c>
      <c r="I68" s="24" t="s">
        <v>227</v>
      </c>
      <c r="J68" s="24" t="s">
        <v>70</v>
      </c>
    </row>
    <row r="69" spans="1:10" s="1" customFormat="1" ht="60" customHeight="1">
      <c r="A69" s="21">
        <v>68</v>
      </c>
      <c r="B69" s="23" t="s">
        <v>293</v>
      </c>
      <c r="C69" s="23" t="s">
        <v>832</v>
      </c>
      <c r="D69" s="23" t="s">
        <v>69</v>
      </c>
      <c r="E69" s="23" t="s">
        <v>714</v>
      </c>
      <c r="F69" s="24" t="s">
        <v>308</v>
      </c>
      <c r="G69" s="24" t="s">
        <v>13</v>
      </c>
      <c r="H69" s="25">
        <v>72650000</v>
      </c>
      <c r="I69" s="24" t="s">
        <v>227</v>
      </c>
      <c r="J69" s="24" t="s">
        <v>71</v>
      </c>
    </row>
    <row r="70" spans="1:10" s="2" customFormat="1" ht="60" customHeight="1">
      <c r="A70" s="21">
        <v>69</v>
      </c>
      <c r="B70" s="23" t="s">
        <v>293</v>
      </c>
      <c r="C70" s="23" t="s">
        <v>832</v>
      </c>
      <c r="D70" s="23" t="s">
        <v>69</v>
      </c>
      <c r="E70" s="23" t="s">
        <v>712</v>
      </c>
      <c r="F70" s="24" t="s">
        <v>386</v>
      </c>
      <c r="G70" s="24" t="s">
        <v>713</v>
      </c>
      <c r="H70" s="25">
        <v>8800000</v>
      </c>
      <c r="I70" s="24" t="s">
        <v>227</v>
      </c>
      <c r="J70" s="24" t="s">
        <v>71</v>
      </c>
    </row>
    <row r="71" spans="1:10" s="4" customFormat="1" ht="60" customHeight="1">
      <c r="A71" s="21">
        <v>70</v>
      </c>
      <c r="B71" s="23" t="s">
        <v>293</v>
      </c>
      <c r="C71" s="23" t="s">
        <v>832</v>
      </c>
      <c r="D71" s="23" t="s">
        <v>871</v>
      </c>
      <c r="E71" s="23" t="s">
        <v>710</v>
      </c>
      <c r="F71" s="24" t="s">
        <v>385</v>
      </c>
      <c r="G71" s="24" t="s">
        <v>711</v>
      </c>
      <c r="H71" s="25">
        <v>3500000</v>
      </c>
      <c r="I71" s="24" t="s">
        <v>227</v>
      </c>
      <c r="J71" s="24"/>
    </row>
    <row r="72" spans="1:10" s="4" customFormat="1" ht="69" customHeight="1">
      <c r="A72" s="21">
        <v>71</v>
      </c>
      <c r="B72" s="23" t="s">
        <v>293</v>
      </c>
      <c r="C72" s="23" t="s">
        <v>832</v>
      </c>
      <c r="D72" s="23" t="s">
        <v>871</v>
      </c>
      <c r="E72" s="23" t="s">
        <v>910</v>
      </c>
      <c r="F72" s="24" t="s">
        <v>386</v>
      </c>
      <c r="G72" s="24" t="s">
        <v>171</v>
      </c>
      <c r="H72" s="25">
        <v>6858792.8719512196</v>
      </c>
      <c r="I72" s="24" t="s">
        <v>260</v>
      </c>
      <c r="J72" s="24" t="s">
        <v>71</v>
      </c>
    </row>
    <row r="73" spans="1:10" s="26" customFormat="1" ht="60" customHeight="1">
      <c r="A73" s="21">
        <v>72</v>
      </c>
      <c r="B73" s="23" t="s">
        <v>293</v>
      </c>
      <c r="C73" s="23" t="s">
        <v>832</v>
      </c>
      <c r="D73" s="23" t="s">
        <v>871</v>
      </c>
      <c r="E73" s="23" t="s">
        <v>998</v>
      </c>
      <c r="F73" s="24" t="s">
        <v>308</v>
      </c>
      <c r="G73" s="24" t="s">
        <v>171</v>
      </c>
      <c r="H73" s="25">
        <f>1559800000/4.92</f>
        <v>317032520.32520324</v>
      </c>
      <c r="I73" s="24" t="s">
        <v>72</v>
      </c>
      <c r="J73" s="24" t="s">
        <v>73</v>
      </c>
    </row>
    <row r="74" spans="1:10" s="26" customFormat="1" ht="76.5" customHeight="1">
      <c r="A74" s="21">
        <v>73</v>
      </c>
      <c r="B74" s="23" t="s">
        <v>293</v>
      </c>
      <c r="C74" s="23" t="s">
        <v>832</v>
      </c>
      <c r="D74" s="23" t="s">
        <v>871</v>
      </c>
      <c r="E74" s="23" t="s">
        <v>709</v>
      </c>
      <c r="F74" s="24" t="s">
        <v>308</v>
      </c>
      <c r="G74" s="24" t="s">
        <v>171</v>
      </c>
      <c r="H74" s="25">
        <v>450000000</v>
      </c>
      <c r="I74" s="24" t="s">
        <v>227</v>
      </c>
      <c r="J74" s="24" t="s">
        <v>74</v>
      </c>
    </row>
    <row r="75" spans="1:10" s="27" customFormat="1" ht="66" customHeight="1">
      <c r="A75" s="21">
        <v>74</v>
      </c>
      <c r="B75" s="23" t="s">
        <v>293</v>
      </c>
      <c r="C75" s="23" t="s">
        <v>832</v>
      </c>
      <c r="D75" s="23" t="s">
        <v>871</v>
      </c>
      <c r="E75" s="23" t="s">
        <v>708</v>
      </c>
      <c r="F75" s="24" t="s">
        <v>308</v>
      </c>
      <c r="G75" s="24" t="s">
        <v>171</v>
      </c>
      <c r="H75" s="25">
        <v>86000000</v>
      </c>
      <c r="I75" s="24" t="s">
        <v>261</v>
      </c>
      <c r="J75" s="24" t="s">
        <v>787</v>
      </c>
    </row>
    <row r="76" spans="1:10" ht="67.5" customHeight="1">
      <c r="A76" s="21">
        <v>75</v>
      </c>
      <c r="B76" s="23" t="s">
        <v>293</v>
      </c>
      <c r="C76" s="23" t="s">
        <v>832</v>
      </c>
      <c r="D76" s="23" t="s">
        <v>871</v>
      </c>
      <c r="E76" s="23" t="s">
        <v>707</v>
      </c>
      <c r="F76" s="24" t="s">
        <v>308</v>
      </c>
      <c r="G76" s="24" t="s">
        <v>171</v>
      </c>
      <c r="H76" s="25">
        <v>4000000</v>
      </c>
      <c r="I76" s="24" t="s">
        <v>227</v>
      </c>
      <c r="J76" s="24"/>
    </row>
    <row r="77" spans="1:10" s="34" customFormat="1" ht="60.75" customHeight="1">
      <c r="A77" s="21">
        <v>76</v>
      </c>
      <c r="B77" s="23" t="s">
        <v>293</v>
      </c>
      <c r="C77" s="23" t="s">
        <v>832</v>
      </c>
      <c r="D77" s="23" t="s">
        <v>871</v>
      </c>
      <c r="E77" s="23" t="s">
        <v>706</v>
      </c>
      <c r="F77" s="24" t="s">
        <v>386</v>
      </c>
      <c r="G77" s="24" t="s">
        <v>171</v>
      </c>
      <c r="H77" s="25">
        <v>2000000</v>
      </c>
      <c r="I77" s="24" t="s">
        <v>227</v>
      </c>
      <c r="J77" s="24" t="s">
        <v>70</v>
      </c>
    </row>
    <row r="78" spans="1:10" ht="66" customHeight="1">
      <c r="A78" s="21">
        <v>77</v>
      </c>
      <c r="B78" s="23" t="s">
        <v>293</v>
      </c>
      <c r="C78" s="23" t="s">
        <v>832</v>
      </c>
      <c r="D78" s="23" t="s">
        <v>871</v>
      </c>
      <c r="E78" s="23" t="s">
        <v>704</v>
      </c>
      <c r="F78" s="24" t="s">
        <v>308</v>
      </c>
      <c r="G78" s="24" t="s">
        <v>705</v>
      </c>
      <c r="H78" s="25" t="s">
        <v>75</v>
      </c>
      <c r="I78" s="24" t="s">
        <v>261</v>
      </c>
      <c r="J78" s="24"/>
    </row>
    <row r="79" spans="1:10" s="35" customFormat="1" ht="58.5" customHeight="1">
      <c r="A79" s="21">
        <v>78</v>
      </c>
      <c r="B79" s="23" t="s">
        <v>293</v>
      </c>
      <c r="C79" s="23" t="s">
        <v>832</v>
      </c>
      <c r="D79" s="23" t="s">
        <v>871</v>
      </c>
      <c r="E79" s="23" t="s">
        <v>703</v>
      </c>
      <c r="F79" s="24" t="s">
        <v>308</v>
      </c>
      <c r="G79" s="24" t="s">
        <v>171</v>
      </c>
      <c r="H79" s="25">
        <v>131700000</v>
      </c>
      <c r="I79" s="24" t="s">
        <v>227</v>
      </c>
      <c r="J79" s="24" t="s">
        <v>76</v>
      </c>
    </row>
    <row r="80" spans="1:10" s="35" customFormat="1" ht="61.5" customHeight="1">
      <c r="A80" s="21">
        <v>79</v>
      </c>
      <c r="B80" s="23" t="s">
        <v>293</v>
      </c>
      <c r="C80" s="23" t="s">
        <v>832</v>
      </c>
      <c r="D80" s="23" t="s">
        <v>871</v>
      </c>
      <c r="E80" s="23" t="s">
        <v>792</v>
      </c>
      <c r="F80" s="24" t="s">
        <v>385</v>
      </c>
      <c r="G80" s="24" t="s">
        <v>171</v>
      </c>
      <c r="H80" s="25">
        <v>174789769</v>
      </c>
      <c r="I80" s="24" t="s">
        <v>227</v>
      </c>
      <c r="J80" s="24"/>
    </row>
    <row r="81" spans="1:10" s="35" customFormat="1" ht="58.5" customHeight="1">
      <c r="A81" s="21">
        <v>80</v>
      </c>
      <c r="B81" s="23" t="s">
        <v>293</v>
      </c>
      <c r="C81" s="23" t="s">
        <v>832</v>
      </c>
      <c r="D81" s="23" t="s">
        <v>871</v>
      </c>
      <c r="E81" s="23" t="s">
        <v>702</v>
      </c>
      <c r="F81" s="24" t="s">
        <v>385</v>
      </c>
      <c r="G81" s="24" t="s">
        <v>171</v>
      </c>
      <c r="H81" s="25">
        <v>10000000</v>
      </c>
      <c r="I81" s="24" t="s">
        <v>227</v>
      </c>
      <c r="J81" s="24"/>
    </row>
    <row r="82" spans="1:10" s="35" customFormat="1" ht="62.25" customHeight="1">
      <c r="A82" s="21">
        <v>81</v>
      </c>
      <c r="B82" s="23" t="s">
        <v>293</v>
      </c>
      <c r="C82" s="23" t="s">
        <v>832</v>
      </c>
      <c r="D82" s="23" t="s">
        <v>871</v>
      </c>
      <c r="E82" s="23" t="s">
        <v>747</v>
      </c>
      <c r="F82" s="24" t="s">
        <v>308</v>
      </c>
      <c r="G82" s="24" t="s">
        <v>171</v>
      </c>
      <c r="H82" s="25">
        <v>35000000</v>
      </c>
      <c r="I82" s="24" t="s">
        <v>264</v>
      </c>
      <c r="J82" s="24"/>
    </row>
    <row r="83" spans="1:10" s="27" customFormat="1" ht="74.25" customHeight="1">
      <c r="A83" s="21">
        <v>82</v>
      </c>
      <c r="B83" s="23" t="s">
        <v>293</v>
      </c>
      <c r="C83" s="23" t="s">
        <v>832</v>
      </c>
      <c r="D83" s="23" t="s">
        <v>871</v>
      </c>
      <c r="E83" s="23" t="s">
        <v>701</v>
      </c>
      <c r="F83" s="24" t="s">
        <v>308</v>
      </c>
      <c r="G83" s="24" t="s">
        <v>171</v>
      </c>
      <c r="H83" s="25">
        <v>44000000</v>
      </c>
      <c r="I83" s="24" t="s">
        <v>264</v>
      </c>
      <c r="J83" s="24" t="s">
        <v>944</v>
      </c>
    </row>
    <row r="84" spans="1:10" s="1" customFormat="1" ht="67.5" customHeight="1">
      <c r="A84" s="21">
        <v>83</v>
      </c>
      <c r="B84" s="23" t="s">
        <v>293</v>
      </c>
      <c r="C84" s="23" t="s">
        <v>832</v>
      </c>
      <c r="D84" s="23" t="s">
        <v>871</v>
      </c>
      <c r="E84" s="23" t="s">
        <v>700</v>
      </c>
      <c r="F84" s="24" t="s">
        <v>384</v>
      </c>
      <c r="G84" s="24" t="s">
        <v>171</v>
      </c>
      <c r="H84" s="25">
        <v>30000000</v>
      </c>
      <c r="I84" s="24" t="s">
        <v>227</v>
      </c>
      <c r="J84" s="24"/>
    </row>
    <row r="85" spans="1:10" s="1" customFormat="1" ht="54.75" customHeight="1">
      <c r="A85" s="21">
        <v>84</v>
      </c>
      <c r="B85" s="23" t="s">
        <v>293</v>
      </c>
      <c r="C85" s="23" t="s">
        <v>832</v>
      </c>
      <c r="D85" s="23" t="s">
        <v>871</v>
      </c>
      <c r="E85" s="23" t="s">
        <v>699</v>
      </c>
      <c r="F85" s="24" t="s">
        <v>308</v>
      </c>
      <c r="G85" s="24" t="s">
        <v>171</v>
      </c>
      <c r="H85" s="25">
        <v>131700000</v>
      </c>
      <c r="I85" s="24" t="s">
        <v>227</v>
      </c>
      <c r="J85" s="24"/>
    </row>
    <row r="86" spans="1:10" s="1" customFormat="1" ht="78.75" customHeight="1">
      <c r="A86" s="21">
        <v>85</v>
      </c>
      <c r="B86" s="23" t="s">
        <v>293</v>
      </c>
      <c r="C86" s="23" t="s">
        <v>833</v>
      </c>
      <c r="D86" s="23" t="s">
        <v>77</v>
      </c>
      <c r="E86" s="23" t="s">
        <v>698</v>
      </c>
      <c r="F86" s="24" t="s">
        <v>383</v>
      </c>
      <c r="G86" s="24" t="s">
        <v>171</v>
      </c>
      <c r="H86" s="25">
        <v>5000000</v>
      </c>
      <c r="I86" s="24" t="s">
        <v>227</v>
      </c>
      <c r="J86" s="24" t="s">
        <v>9</v>
      </c>
    </row>
    <row r="87" spans="1:10" s="1" customFormat="1" ht="74.25" customHeight="1">
      <c r="A87" s="21">
        <v>86</v>
      </c>
      <c r="B87" s="23" t="s">
        <v>293</v>
      </c>
      <c r="C87" s="23" t="s">
        <v>833</v>
      </c>
      <c r="D87" s="23" t="s">
        <v>77</v>
      </c>
      <c r="E87" s="23" t="s">
        <v>911</v>
      </c>
      <c r="F87" s="24" t="s">
        <v>308</v>
      </c>
      <c r="G87" s="24" t="s">
        <v>171</v>
      </c>
      <c r="H87" s="25">
        <v>125000000</v>
      </c>
      <c r="I87" s="24" t="s">
        <v>227</v>
      </c>
      <c r="J87" s="24" t="s">
        <v>945</v>
      </c>
    </row>
    <row r="88" spans="1:10" s="1" customFormat="1" ht="56.25" customHeight="1">
      <c r="A88" s="21">
        <v>87</v>
      </c>
      <c r="B88" s="23" t="s">
        <v>293</v>
      </c>
      <c r="C88" s="23" t="s">
        <v>833</v>
      </c>
      <c r="D88" s="23" t="s">
        <v>78</v>
      </c>
      <c r="E88" s="23" t="s">
        <v>697</v>
      </c>
      <c r="F88" s="24" t="s">
        <v>382</v>
      </c>
      <c r="G88" s="24" t="s">
        <v>171</v>
      </c>
      <c r="H88" s="25"/>
      <c r="I88" s="24" t="s">
        <v>267</v>
      </c>
      <c r="J88" s="24"/>
    </row>
    <row r="89" spans="1:10" s="1" customFormat="1" ht="60" customHeight="1">
      <c r="A89" s="21">
        <v>88</v>
      </c>
      <c r="B89" s="23" t="s">
        <v>293</v>
      </c>
      <c r="C89" s="23" t="s">
        <v>834</v>
      </c>
      <c r="D89" s="23" t="s">
        <v>79</v>
      </c>
      <c r="E89" s="23" t="s">
        <v>912</v>
      </c>
      <c r="F89" s="24" t="s">
        <v>381</v>
      </c>
      <c r="G89" s="24" t="s">
        <v>171</v>
      </c>
      <c r="H89" s="25">
        <v>2000000</v>
      </c>
      <c r="I89" s="24" t="s">
        <v>227</v>
      </c>
      <c r="J89" s="24"/>
    </row>
    <row r="90" spans="1:10" s="1" customFormat="1" ht="60" customHeight="1">
      <c r="A90" s="21">
        <v>89</v>
      </c>
      <c r="B90" s="23" t="s">
        <v>293</v>
      </c>
      <c r="C90" s="23" t="s">
        <v>834</v>
      </c>
      <c r="D90" s="23" t="s">
        <v>79</v>
      </c>
      <c r="E90" s="23" t="s">
        <v>913</v>
      </c>
      <c r="F90" s="24" t="s">
        <v>809</v>
      </c>
      <c r="G90" s="24" t="s">
        <v>262</v>
      </c>
      <c r="H90" s="25">
        <v>120000000</v>
      </c>
      <c r="I90" s="24" t="s">
        <v>227</v>
      </c>
      <c r="J90" s="24" t="s">
        <v>80</v>
      </c>
    </row>
    <row r="91" spans="1:10" s="35" customFormat="1" ht="59.25" customHeight="1">
      <c r="A91" s="21">
        <v>90</v>
      </c>
      <c r="B91" s="23" t="s">
        <v>293</v>
      </c>
      <c r="C91" s="23" t="s">
        <v>834</v>
      </c>
      <c r="D91" s="23" t="s">
        <v>79</v>
      </c>
      <c r="E91" s="23" t="s">
        <v>696</v>
      </c>
      <c r="F91" s="24" t="s">
        <v>308</v>
      </c>
      <c r="G91" s="24" t="s">
        <v>171</v>
      </c>
      <c r="H91" s="25">
        <v>1000000</v>
      </c>
      <c r="I91" s="24" t="s">
        <v>227</v>
      </c>
      <c r="J91" s="24"/>
    </row>
    <row r="92" spans="1:10" s="26" customFormat="1" ht="60" customHeight="1">
      <c r="A92" s="21">
        <v>91</v>
      </c>
      <c r="B92" s="23" t="s">
        <v>293</v>
      </c>
      <c r="C92" s="23" t="s">
        <v>834</v>
      </c>
      <c r="D92" s="23" t="s">
        <v>81</v>
      </c>
      <c r="E92" s="23" t="s">
        <v>1086</v>
      </c>
      <c r="F92" s="24" t="s">
        <v>380</v>
      </c>
      <c r="G92" s="24" t="s">
        <v>1115</v>
      </c>
      <c r="H92" s="25">
        <v>15809724.4</v>
      </c>
      <c r="I92" s="24" t="s">
        <v>227</v>
      </c>
      <c r="J92" s="24" t="s">
        <v>82</v>
      </c>
    </row>
    <row r="93" spans="1:10" s="1" customFormat="1" ht="60" customHeight="1">
      <c r="A93" s="21">
        <v>92</v>
      </c>
      <c r="B93" s="23" t="s">
        <v>293</v>
      </c>
      <c r="C93" s="23" t="s">
        <v>834</v>
      </c>
      <c r="D93" s="23" t="s">
        <v>81</v>
      </c>
      <c r="E93" s="23" t="s">
        <v>695</v>
      </c>
      <c r="F93" s="24" t="s">
        <v>379</v>
      </c>
      <c r="G93" s="24" t="s">
        <v>262</v>
      </c>
      <c r="H93" s="25">
        <v>300000000</v>
      </c>
      <c r="I93" s="24" t="s">
        <v>227</v>
      </c>
      <c r="J93" s="24" t="s">
        <v>946</v>
      </c>
    </row>
    <row r="94" spans="1:10" s="1" customFormat="1" ht="81.75" customHeight="1">
      <c r="A94" s="21">
        <v>93</v>
      </c>
      <c r="B94" s="23" t="s">
        <v>293</v>
      </c>
      <c r="C94" s="23" t="s">
        <v>834</v>
      </c>
      <c r="D94" s="23" t="s">
        <v>83</v>
      </c>
      <c r="E94" s="23" t="s">
        <v>914</v>
      </c>
      <c r="F94" s="24" t="s">
        <v>318</v>
      </c>
      <c r="G94" s="24" t="s">
        <v>262</v>
      </c>
      <c r="H94" s="25">
        <f>31688.858+26000+20000000</f>
        <v>20057688.857999999</v>
      </c>
      <c r="I94" s="24" t="s">
        <v>227</v>
      </c>
      <c r="J94" s="24" t="s">
        <v>62</v>
      </c>
    </row>
    <row r="95" spans="1:10" s="1" customFormat="1" ht="108" customHeight="1">
      <c r="A95" s="21">
        <v>94</v>
      </c>
      <c r="B95" s="23" t="s">
        <v>293</v>
      </c>
      <c r="C95" s="23" t="s">
        <v>834</v>
      </c>
      <c r="D95" s="23" t="s">
        <v>83</v>
      </c>
      <c r="E95" s="23" t="s">
        <v>810</v>
      </c>
      <c r="F95" s="24" t="s">
        <v>985</v>
      </c>
      <c r="G95" s="24" t="s">
        <v>262</v>
      </c>
      <c r="H95" s="25">
        <f>750000*8</f>
        <v>6000000</v>
      </c>
      <c r="I95" s="24" t="s">
        <v>984</v>
      </c>
      <c r="J95" s="24"/>
    </row>
    <row r="96" spans="1:10" s="1" customFormat="1" ht="54.75" customHeight="1">
      <c r="A96" s="21">
        <v>95</v>
      </c>
      <c r="B96" s="23" t="s">
        <v>293</v>
      </c>
      <c r="C96" s="23" t="s">
        <v>835</v>
      </c>
      <c r="D96" s="23" t="s">
        <v>872</v>
      </c>
      <c r="E96" s="23" t="s">
        <v>694</v>
      </c>
      <c r="F96" s="24" t="s">
        <v>378</v>
      </c>
      <c r="G96" s="24" t="s">
        <v>171</v>
      </c>
      <c r="H96" s="25">
        <v>5200000</v>
      </c>
      <c r="I96" s="24" t="s">
        <v>269</v>
      </c>
      <c r="J96" s="24"/>
    </row>
    <row r="97" spans="1:10" s="36" customFormat="1" ht="60" customHeight="1">
      <c r="A97" s="21">
        <v>96</v>
      </c>
      <c r="B97" s="23" t="s">
        <v>293</v>
      </c>
      <c r="C97" s="23" t="s">
        <v>836</v>
      </c>
      <c r="D97" s="23" t="s">
        <v>872</v>
      </c>
      <c r="E97" s="23" t="s">
        <v>777</v>
      </c>
      <c r="F97" s="24" t="s">
        <v>375</v>
      </c>
      <c r="G97" s="24" t="s">
        <v>171</v>
      </c>
      <c r="H97" s="25">
        <v>70000000</v>
      </c>
      <c r="I97" s="24" t="s">
        <v>227</v>
      </c>
      <c r="J97" s="24"/>
    </row>
    <row r="98" spans="1:10" s="36" customFormat="1" ht="60" customHeight="1">
      <c r="A98" s="21">
        <v>97</v>
      </c>
      <c r="B98" s="23" t="s">
        <v>293</v>
      </c>
      <c r="C98" s="23" t="s">
        <v>836</v>
      </c>
      <c r="D98" s="23" t="s">
        <v>872</v>
      </c>
      <c r="E98" s="23" t="s">
        <v>693</v>
      </c>
      <c r="F98" s="24" t="s">
        <v>377</v>
      </c>
      <c r="G98" s="24" t="s">
        <v>171</v>
      </c>
      <c r="H98" s="25">
        <v>500000</v>
      </c>
      <c r="I98" s="24" t="s">
        <v>227</v>
      </c>
      <c r="J98" s="24"/>
    </row>
    <row r="99" spans="1:10" s="36" customFormat="1" ht="53.25" customHeight="1">
      <c r="A99" s="21">
        <v>98</v>
      </c>
      <c r="B99" s="23" t="s">
        <v>293</v>
      </c>
      <c r="C99" s="23" t="s">
        <v>836</v>
      </c>
      <c r="D99" s="23" t="s">
        <v>85</v>
      </c>
      <c r="E99" s="23" t="s">
        <v>692</v>
      </c>
      <c r="F99" s="24" t="s">
        <v>86</v>
      </c>
      <c r="G99" s="24" t="s">
        <v>171</v>
      </c>
      <c r="H99" s="25">
        <f>995000000/4.87</f>
        <v>204312114.98973304</v>
      </c>
      <c r="I99" s="24" t="s">
        <v>227</v>
      </c>
      <c r="J99" s="24"/>
    </row>
    <row r="100" spans="1:10" s="1" customFormat="1" ht="54.75" customHeight="1">
      <c r="A100" s="21">
        <v>99</v>
      </c>
      <c r="B100" s="23" t="s">
        <v>293</v>
      </c>
      <c r="C100" s="23" t="s">
        <v>836</v>
      </c>
      <c r="D100" s="23" t="s">
        <v>85</v>
      </c>
      <c r="E100" s="23" t="s">
        <v>87</v>
      </c>
      <c r="F100" s="24" t="s">
        <v>793</v>
      </c>
      <c r="G100" s="24" t="s">
        <v>268</v>
      </c>
      <c r="H100" s="25">
        <v>20000000</v>
      </c>
      <c r="I100" s="24" t="s">
        <v>227</v>
      </c>
      <c r="J100" s="24" t="s">
        <v>88</v>
      </c>
    </row>
    <row r="101" spans="1:10" s="1" customFormat="1" ht="60" customHeight="1">
      <c r="A101" s="21">
        <v>100</v>
      </c>
      <c r="B101" s="23" t="s">
        <v>293</v>
      </c>
      <c r="C101" s="23" t="s">
        <v>836</v>
      </c>
      <c r="D101" s="23" t="s">
        <v>89</v>
      </c>
      <c r="E101" s="23" t="s">
        <v>691</v>
      </c>
      <c r="F101" s="24" t="s">
        <v>376</v>
      </c>
      <c r="G101" s="24" t="s">
        <v>171</v>
      </c>
      <c r="H101" s="25">
        <v>10000</v>
      </c>
      <c r="I101" s="24" t="s">
        <v>27</v>
      </c>
      <c r="J101" s="24" t="s">
        <v>90</v>
      </c>
    </row>
    <row r="102" spans="1:10" s="26" customFormat="1" ht="60" customHeight="1">
      <c r="A102" s="21">
        <v>101</v>
      </c>
      <c r="B102" s="23" t="s">
        <v>293</v>
      </c>
      <c r="C102" s="23" t="s">
        <v>836</v>
      </c>
      <c r="D102" s="23" t="s">
        <v>89</v>
      </c>
      <c r="E102" s="23" t="s">
        <v>690</v>
      </c>
      <c r="F102" s="24" t="s">
        <v>318</v>
      </c>
      <c r="G102" s="24" t="s">
        <v>171</v>
      </c>
      <c r="H102" s="25">
        <v>10000000</v>
      </c>
      <c r="I102" s="24" t="s">
        <v>227</v>
      </c>
      <c r="J102" s="24"/>
    </row>
    <row r="103" spans="1:10" s="26" customFormat="1" ht="47.25" customHeight="1">
      <c r="A103" s="21">
        <v>102</v>
      </c>
      <c r="B103" s="23" t="s">
        <v>293</v>
      </c>
      <c r="C103" s="23" t="s">
        <v>836</v>
      </c>
      <c r="D103" s="23" t="s">
        <v>89</v>
      </c>
      <c r="E103" s="23" t="s">
        <v>757</v>
      </c>
      <c r="F103" s="24" t="s">
        <v>374</v>
      </c>
      <c r="G103" s="24" t="s">
        <v>171</v>
      </c>
      <c r="H103" s="25">
        <v>500000000</v>
      </c>
      <c r="I103" s="24" t="s">
        <v>227</v>
      </c>
      <c r="J103" s="24"/>
    </row>
    <row r="104" spans="1:10" s="1" customFormat="1" ht="60" customHeight="1">
      <c r="A104" s="21">
        <v>103</v>
      </c>
      <c r="B104" s="23" t="s">
        <v>293</v>
      </c>
      <c r="C104" s="23" t="s">
        <v>836</v>
      </c>
      <c r="D104" s="23" t="s">
        <v>873</v>
      </c>
      <c r="E104" s="23" t="s">
        <v>689</v>
      </c>
      <c r="F104" s="24" t="s">
        <v>271</v>
      </c>
      <c r="G104" s="24" t="s">
        <v>958</v>
      </c>
      <c r="H104" s="25">
        <v>4281612.18</v>
      </c>
      <c r="I104" s="24" t="s">
        <v>227</v>
      </c>
      <c r="J104" s="24" t="s">
        <v>91</v>
      </c>
    </row>
    <row r="105" spans="1:10" s="1" customFormat="1" ht="57.75" customHeight="1">
      <c r="A105" s="21">
        <v>104</v>
      </c>
      <c r="B105" s="23" t="s">
        <v>293</v>
      </c>
      <c r="C105" s="23" t="s">
        <v>836</v>
      </c>
      <c r="D105" s="23" t="s">
        <v>873</v>
      </c>
      <c r="E105" s="23" t="s">
        <v>688</v>
      </c>
      <c r="F105" s="24" t="s">
        <v>308</v>
      </c>
      <c r="G105" s="24" t="s">
        <v>171</v>
      </c>
      <c r="H105" s="25">
        <v>91300000</v>
      </c>
      <c r="I105" s="24" t="s">
        <v>227</v>
      </c>
      <c r="J105" s="24" t="s">
        <v>92</v>
      </c>
    </row>
    <row r="106" spans="1:10" s="1" customFormat="1" ht="111.75" customHeight="1">
      <c r="A106" s="21">
        <v>105</v>
      </c>
      <c r="B106" s="23" t="s">
        <v>293</v>
      </c>
      <c r="C106" s="23" t="s">
        <v>836</v>
      </c>
      <c r="D106" s="23" t="s">
        <v>873</v>
      </c>
      <c r="E106" s="23" t="s">
        <v>915</v>
      </c>
      <c r="F106" s="24" t="s">
        <v>373</v>
      </c>
      <c r="G106" s="24" t="s">
        <v>171</v>
      </c>
      <c r="H106" s="25">
        <f>133000000/4.87</f>
        <v>27310061.601642709</v>
      </c>
      <c r="I106" s="24" t="s">
        <v>227</v>
      </c>
      <c r="J106" s="24"/>
    </row>
    <row r="107" spans="1:10" s="1" customFormat="1" ht="52.5" customHeight="1">
      <c r="A107" s="21">
        <v>106</v>
      </c>
      <c r="B107" s="23" t="s">
        <v>293</v>
      </c>
      <c r="C107" s="23" t="s">
        <v>836</v>
      </c>
      <c r="D107" s="23" t="s">
        <v>873</v>
      </c>
      <c r="E107" s="23" t="s">
        <v>687</v>
      </c>
      <c r="F107" s="24" t="s">
        <v>372</v>
      </c>
      <c r="G107" s="24" t="s">
        <v>268</v>
      </c>
      <c r="H107" s="25">
        <v>48187656</v>
      </c>
      <c r="I107" s="24" t="s">
        <v>227</v>
      </c>
      <c r="J107" s="24" t="s">
        <v>93</v>
      </c>
    </row>
    <row r="108" spans="1:10" ht="54.75" customHeight="1">
      <c r="A108" s="21">
        <v>107</v>
      </c>
      <c r="B108" s="23" t="s">
        <v>293</v>
      </c>
      <c r="C108" s="23" t="s">
        <v>836</v>
      </c>
      <c r="D108" s="23" t="s">
        <v>873</v>
      </c>
      <c r="E108" s="23" t="s">
        <v>273</v>
      </c>
      <c r="F108" s="24" t="s">
        <v>272</v>
      </c>
      <c r="G108" s="24" t="s">
        <v>686</v>
      </c>
      <c r="H108" s="25">
        <v>27829140</v>
      </c>
      <c r="I108" s="24" t="s">
        <v>227</v>
      </c>
      <c r="J108" s="24" t="s">
        <v>93</v>
      </c>
    </row>
    <row r="109" spans="1:10" s="35" customFormat="1" ht="50.25" customHeight="1">
      <c r="A109" s="21">
        <v>108</v>
      </c>
      <c r="B109" s="23" t="s">
        <v>293</v>
      </c>
      <c r="C109" s="23" t="s">
        <v>836</v>
      </c>
      <c r="D109" s="23" t="s">
        <v>873</v>
      </c>
      <c r="E109" s="23" t="s">
        <v>916</v>
      </c>
      <c r="F109" s="24" t="s">
        <v>406</v>
      </c>
      <c r="G109" s="24" t="s">
        <v>685</v>
      </c>
      <c r="H109" s="25">
        <v>99825437</v>
      </c>
      <c r="I109" s="24" t="s">
        <v>227</v>
      </c>
      <c r="J109" s="24" t="s">
        <v>93</v>
      </c>
    </row>
    <row r="110" spans="1:10" s="4" customFormat="1" ht="57" customHeight="1">
      <c r="A110" s="21">
        <v>109</v>
      </c>
      <c r="B110" s="23" t="s">
        <v>293</v>
      </c>
      <c r="C110" s="23" t="s">
        <v>836</v>
      </c>
      <c r="D110" s="23" t="s">
        <v>873</v>
      </c>
      <c r="E110" s="23" t="s">
        <v>670</v>
      </c>
      <c r="F110" s="24" t="s">
        <v>371</v>
      </c>
      <c r="G110" s="24" t="s">
        <v>10</v>
      </c>
      <c r="H110" s="25">
        <v>14586215</v>
      </c>
      <c r="I110" s="24" t="s">
        <v>227</v>
      </c>
      <c r="J110" s="24" t="s">
        <v>93</v>
      </c>
    </row>
    <row r="111" spans="1:10" s="4" customFormat="1" ht="55.5" customHeight="1">
      <c r="A111" s="21">
        <v>110</v>
      </c>
      <c r="B111" s="23" t="s">
        <v>293</v>
      </c>
      <c r="C111" s="23" t="s">
        <v>836</v>
      </c>
      <c r="D111" s="23" t="s">
        <v>873</v>
      </c>
      <c r="E111" s="23" t="s">
        <v>668</v>
      </c>
      <c r="F111" s="24" t="s">
        <v>371</v>
      </c>
      <c r="G111" s="24" t="s">
        <v>669</v>
      </c>
      <c r="H111" s="25">
        <v>34234429</v>
      </c>
      <c r="I111" s="24" t="s">
        <v>227</v>
      </c>
      <c r="J111" s="24" t="s">
        <v>93</v>
      </c>
    </row>
    <row r="112" spans="1:10" s="4" customFormat="1" ht="53.45" customHeight="1">
      <c r="A112" s="21">
        <v>111</v>
      </c>
      <c r="B112" s="23" t="s">
        <v>293</v>
      </c>
      <c r="C112" s="23" t="s">
        <v>836</v>
      </c>
      <c r="D112" s="23" t="s">
        <v>873</v>
      </c>
      <c r="E112" s="23" t="s">
        <v>667</v>
      </c>
      <c r="F112" s="24" t="s">
        <v>371</v>
      </c>
      <c r="G112" s="24" t="s">
        <v>959</v>
      </c>
      <c r="H112" s="25">
        <v>11088506</v>
      </c>
      <c r="I112" s="24" t="s">
        <v>227</v>
      </c>
      <c r="J112" s="24" t="s">
        <v>93</v>
      </c>
    </row>
    <row r="113" spans="1:10" s="35" customFormat="1" ht="54" customHeight="1">
      <c r="A113" s="21">
        <v>112</v>
      </c>
      <c r="B113" s="23" t="s">
        <v>293</v>
      </c>
      <c r="C113" s="23" t="s">
        <v>836</v>
      </c>
      <c r="D113" s="23" t="s">
        <v>873</v>
      </c>
      <c r="E113" s="23" t="s">
        <v>665</v>
      </c>
      <c r="F113" s="24" t="s">
        <v>371</v>
      </c>
      <c r="G113" s="24" t="s">
        <v>666</v>
      </c>
      <c r="H113" s="25">
        <v>258314</v>
      </c>
      <c r="I113" s="24" t="s">
        <v>227</v>
      </c>
      <c r="J113" s="24" t="s">
        <v>93</v>
      </c>
    </row>
    <row r="114" spans="1:10" s="1" customFormat="1" ht="50.25" customHeight="1">
      <c r="A114" s="21">
        <v>113</v>
      </c>
      <c r="B114" s="23" t="s">
        <v>293</v>
      </c>
      <c r="C114" s="23" t="s">
        <v>836</v>
      </c>
      <c r="D114" s="23" t="s">
        <v>873</v>
      </c>
      <c r="E114" s="23" t="s">
        <v>663</v>
      </c>
      <c r="F114" s="24" t="s">
        <v>371</v>
      </c>
      <c r="G114" s="24" t="s">
        <v>664</v>
      </c>
      <c r="H114" s="25">
        <v>2494329</v>
      </c>
      <c r="I114" s="24" t="s">
        <v>227</v>
      </c>
      <c r="J114" s="24" t="s">
        <v>93</v>
      </c>
    </row>
    <row r="115" spans="1:10" s="1" customFormat="1" ht="79.5" customHeight="1">
      <c r="A115" s="21">
        <v>114</v>
      </c>
      <c r="B115" s="23" t="s">
        <v>293</v>
      </c>
      <c r="C115" s="23" t="s">
        <v>836</v>
      </c>
      <c r="D115" s="23" t="s">
        <v>873</v>
      </c>
      <c r="E115" s="23" t="s">
        <v>662</v>
      </c>
      <c r="F115" s="24" t="s">
        <v>371</v>
      </c>
      <c r="G115" s="24" t="s">
        <v>960</v>
      </c>
      <c r="H115" s="25">
        <v>106266834</v>
      </c>
      <c r="I115" s="24" t="s">
        <v>227</v>
      </c>
      <c r="J115" s="24" t="s">
        <v>93</v>
      </c>
    </row>
    <row r="116" spans="1:10" s="1" customFormat="1" ht="53.25" customHeight="1">
      <c r="A116" s="21">
        <v>115</v>
      </c>
      <c r="B116" s="23" t="s">
        <v>293</v>
      </c>
      <c r="C116" s="23" t="s">
        <v>836</v>
      </c>
      <c r="D116" s="23" t="s">
        <v>873</v>
      </c>
      <c r="E116" s="23" t="s">
        <v>661</v>
      </c>
      <c r="F116" s="24" t="s">
        <v>371</v>
      </c>
      <c r="G116" s="24" t="s">
        <v>660</v>
      </c>
      <c r="H116" s="25">
        <v>23468906</v>
      </c>
      <c r="I116" s="24" t="s">
        <v>227</v>
      </c>
      <c r="J116" s="24" t="s">
        <v>93</v>
      </c>
    </row>
    <row r="117" spans="1:10" s="1" customFormat="1" ht="46.5" customHeight="1">
      <c r="A117" s="21">
        <v>116</v>
      </c>
      <c r="B117" s="23" t="s">
        <v>293</v>
      </c>
      <c r="C117" s="23" t="s">
        <v>836</v>
      </c>
      <c r="D117" s="23" t="s">
        <v>873</v>
      </c>
      <c r="E117" s="23" t="s">
        <v>658</v>
      </c>
      <c r="F117" s="24" t="s">
        <v>371</v>
      </c>
      <c r="G117" s="24" t="s">
        <v>659</v>
      </c>
      <c r="H117" s="25">
        <v>12661729</v>
      </c>
      <c r="I117" s="24" t="s">
        <v>227</v>
      </c>
      <c r="J117" s="24" t="s">
        <v>93</v>
      </c>
    </row>
    <row r="118" spans="1:10" s="1" customFormat="1" ht="52.5" customHeight="1">
      <c r="A118" s="21">
        <v>117</v>
      </c>
      <c r="B118" s="23" t="s">
        <v>293</v>
      </c>
      <c r="C118" s="23" t="s">
        <v>836</v>
      </c>
      <c r="D118" s="23" t="s">
        <v>873</v>
      </c>
      <c r="E118" s="23" t="s">
        <v>656</v>
      </c>
      <c r="F118" s="24" t="s">
        <v>371</v>
      </c>
      <c r="G118" s="24" t="s">
        <v>657</v>
      </c>
      <c r="H118" s="25">
        <v>8244636</v>
      </c>
      <c r="I118" s="24" t="s">
        <v>227</v>
      </c>
      <c r="J118" s="24" t="s">
        <v>93</v>
      </c>
    </row>
    <row r="119" spans="1:10" s="1" customFormat="1" ht="50.25" customHeight="1">
      <c r="A119" s="21">
        <v>118</v>
      </c>
      <c r="B119" s="23" t="s">
        <v>293</v>
      </c>
      <c r="C119" s="23" t="s">
        <v>836</v>
      </c>
      <c r="D119" s="23" t="s">
        <v>873</v>
      </c>
      <c r="E119" s="23" t="s">
        <v>655</v>
      </c>
      <c r="F119" s="24" t="s">
        <v>371</v>
      </c>
      <c r="G119" s="24" t="s">
        <v>651</v>
      </c>
      <c r="H119" s="25">
        <v>30719417</v>
      </c>
      <c r="I119" s="24" t="s">
        <v>227</v>
      </c>
      <c r="J119" s="24" t="s">
        <v>93</v>
      </c>
    </row>
    <row r="120" spans="1:10" s="1" customFormat="1" ht="60" customHeight="1">
      <c r="A120" s="21">
        <v>119</v>
      </c>
      <c r="B120" s="23" t="s">
        <v>293</v>
      </c>
      <c r="C120" s="23" t="s">
        <v>836</v>
      </c>
      <c r="D120" s="23" t="s">
        <v>873</v>
      </c>
      <c r="E120" s="23" t="s">
        <v>653</v>
      </c>
      <c r="F120" s="24" t="s">
        <v>371</v>
      </c>
      <c r="G120" s="24" t="s">
        <v>654</v>
      </c>
      <c r="H120" s="25">
        <v>1640818</v>
      </c>
      <c r="I120" s="24" t="s">
        <v>227</v>
      </c>
      <c r="J120" s="24" t="s">
        <v>93</v>
      </c>
    </row>
    <row r="121" spans="1:10" s="1" customFormat="1" ht="51" customHeight="1">
      <c r="A121" s="21">
        <v>120</v>
      </c>
      <c r="B121" s="23" t="s">
        <v>293</v>
      </c>
      <c r="C121" s="23" t="s">
        <v>836</v>
      </c>
      <c r="D121" s="23" t="s">
        <v>873</v>
      </c>
      <c r="E121" s="23" t="s">
        <v>652</v>
      </c>
      <c r="F121" s="24" t="s">
        <v>371</v>
      </c>
      <c r="G121" s="24" t="s">
        <v>650</v>
      </c>
      <c r="H121" s="25">
        <v>23930690</v>
      </c>
      <c r="I121" s="24" t="s">
        <v>274</v>
      </c>
      <c r="J121" s="24" t="s">
        <v>979</v>
      </c>
    </row>
    <row r="122" spans="1:10" s="1" customFormat="1" ht="60" customHeight="1">
      <c r="A122" s="21">
        <v>121</v>
      </c>
      <c r="B122" s="23" t="s">
        <v>293</v>
      </c>
      <c r="C122" s="23" t="s">
        <v>836</v>
      </c>
      <c r="D122" s="23" t="s">
        <v>873</v>
      </c>
      <c r="E122" s="23" t="s">
        <v>649</v>
      </c>
      <c r="F122" s="24" t="s">
        <v>371</v>
      </c>
      <c r="G122" s="24" t="s">
        <v>684</v>
      </c>
      <c r="H122" s="25">
        <v>10478733</v>
      </c>
      <c r="I122" s="24" t="s">
        <v>274</v>
      </c>
      <c r="J122" s="24" t="s">
        <v>979</v>
      </c>
    </row>
    <row r="123" spans="1:10" s="1" customFormat="1" ht="50.25" customHeight="1">
      <c r="A123" s="21">
        <v>122</v>
      </c>
      <c r="B123" s="23" t="s">
        <v>293</v>
      </c>
      <c r="C123" s="23" t="s">
        <v>836</v>
      </c>
      <c r="D123" s="23" t="s">
        <v>873</v>
      </c>
      <c r="E123" s="23" t="s">
        <v>648</v>
      </c>
      <c r="F123" s="24" t="s">
        <v>371</v>
      </c>
      <c r="G123" s="24" t="s">
        <v>683</v>
      </c>
      <c r="H123" s="25">
        <v>1490804</v>
      </c>
      <c r="I123" s="24" t="s">
        <v>227</v>
      </c>
      <c r="J123" s="24" t="s">
        <v>93</v>
      </c>
    </row>
    <row r="124" spans="1:10" s="1" customFormat="1" ht="60" customHeight="1">
      <c r="A124" s="21">
        <v>123</v>
      </c>
      <c r="B124" s="23" t="s">
        <v>293</v>
      </c>
      <c r="C124" s="23" t="s">
        <v>836</v>
      </c>
      <c r="D124" s="23" t="s">
        <v>873</v>
      </c>
      <c r="E124" s="23" t="s">
        <v>647</v>
      </c>
      <c r="F124" s="24" t="s">
        <v>371</v>
      </c>
      <c r="G124" s="24" t="s">
        <v>32</v>
      </c>
      <c r="H124" s="25">
        <v>16177181</v>
      </c>
      <c r="I124" s="24" t="s">
        <v>274</v>
      </c>
      <c r="J124" s="24" t="s">
        <v>979</v>
      </c>
    </row>
    <row r="125" spans="1:10" s="1" customFormat="1" ht="53.25" customHeight="1">
      <c r="A125" s="21">
        <v>124</v>
      </c>
      <c r="B125" s="23" t="s">
        <v>293</v>
      </c>
      <c r="C125" s="23" t="s">
        <v>836</v>
      </c>
      <c r="D125" s="23" t="s">
        <v>873</v>
      </c>
      <c r="E125" s="23" t="s">
        <v>646</v>
      </c>
      <c r="F125" s="24" t="s">
        <v>406</v>
      </c>
      <c r="G125" s="24" t="s">
        <v>171</v>
      </c>
      <c r="H125" s="25">
        <v>10850907</v>
      </c>
      <c r="I125" s="24" t="s">
        <v>274</v>
      </c>
      <c r="J125" s="24" t="s">
        <v>979</v>
      </c>
    </row>
    <row r="126" spans="1:10" s="1" customFormat="1" ht="49.5" customHeight="1">
      <c r="A126" s="21">
        <v>125</v>
      </c>
      <c r="B126" s="23" t="s">
        <v>293</v>
      </c>
      <c r="C126" s="23" t="s">
        <v>836</v>
      </c>
      <c r="D126" s="23" t="s">
        <v>873</v>
      </c>
      <c r="E126" s="23" t="s">
        <v>645</v>
      </c>
      <c r="F126" s="24" t="s">
        <v>371</v>
      </c>
      <c r="G126" s="24" t="s">
        <v>109</v>
      </c>
      <c r="H126" s="25">
        <v>3594315</v>
      </c>
      <c r="I126" s="24" t="s">
        <v>274</v>
      </c>
      <c r="J126" s="24" t="s">
        <v>980</v>
      </c>
    </row>
    <row r="127" spans="1:10" s="1" customFormat="1" ht="48" customHeight="1">
      <c r="A127" s="21">
        <v>126</v>
      </c>
      <c r="B127" s="23" t="s">
        <v>293</v>
      </c>
      <c r="C127" s="23" t="s">
        <v>836</v>
      </c>
      <c r="D127" s="23" t="s">
        <v>873</v>
      </c>
      <c r="E127" s="23" t="s">
        <v>644</v>
      </c>
      <c r="F127" s="24" t="s">
        <v>371</v>
      </c>
      <c r="G127" s="24" t="s">
        <v>171</v>
      </c>
      <c r="H127" s="25">
        <v>14935614</v>
      </c>
      <c r="I127" s="24" t="s">
        <v>274</v>
      </c>
      <c r="J127" s="24" t="s">
        <v>979</v>
      </c>
    </row>
    <row r="128" spans="1:10" s="1" customFormat="1" ht="60" customHeight="1">
      <c r="A128" s="21">
        <v>127</v>
      </c>
      <c r="B128" s="23" t="s">
        <v>293</v>
      </c>
      <c r="C128" s="23" t="s">
        <v>836</v>
      </c>
      <c r="D128" s="23" t="s">
        <v>873</v>
      </c>
      <c r="E128" s="23" t="s">
        <v>643</v>
      </c>
      <c r="F128" s="24" t="s">
        <v>371</v>
      </c>
      <c r="G128" s="24" t="s">
        <v>171</v>
      </c>
      <c r="H128" s="25">
        <v>8025114</v>
      </c>
      <c r="I128" s="24" t="s">
        <v>227</v>
      </c>
      <c r="J128" s="24" t="s">
        <v>93</v>
      </c>
    </row>
    <row r="129" spans="1:10" s="1" customFormat="1" ht="48" customHeight="1">
      <c r="A129" s="21">
        <v>128</v>
      </c>
      <c r="B129" s="23" t="s">
        <v>293</v>
      </c>
      <c r="C129" s="23" t="s">
        <v>836</v>
      </c>
      <c r="D129" s="23" t="s">
        <v>873</v>
      </c>
      <c r="E129" s="23" t="s">
        <v>642</v>
      </c>
      <c r="F129" s="24" t="s">
        <v>371</v>
      </c>
      <c r="G129" s="24" t="s">
        <v>171</v>
      </c>
      <c r="H129" s="25">
        <v>50213719</v>
      </c>
      <c r="I129" s="24" t="s">
        <v>274</v>
      </c>
      <c r="J129" s="24" t="s">
        <v>981</v>
      </c>
    </row>
    <row r="130" spans="1:10" s="1" customFormat="1" ht="51" customHeight="1">
      <c r="A130" s="21">
        <v>129</v>
      </c>
      <c r="B130" s="23" t="s">
        <v>293</v>
      </c>
      <c r="C130" s="23" t="s">
        <v>836</v>
      </c>
      <c r="D130" s="23" t="s">
        <v>873</v>
      </c>
      <c r="E130" s="23" t="s">
        <v>641</v>
      </c>
      <c r="F130" s="24" t="s">
        <v>371</v>
      </c>
      <c r="G130" s="24" t="s">
        <v>171</v>
      </c>
      <c r="H130" s="25">
        <v>440547672</v>
      </c>
      <c r="I130" s="24" t="s">
        <v>275</v>
      </c>
      <c r="J130" s="24" t="s">
        <v>982</v>
      </c>
    </row>
    <row r="131" spans="1:10" s="1" customFormat="1" ht="45.75" customHeight="1">
      <c r="A131" s="21">
        <v>130</v>
      </c>
      <c r="B131" s="23" t="s">
        <v>293</v>
      </c>
      <c r="C131" s="23" t="s">
        <v>836</v>
      </c>
      <c r="D131" s="23" t="s">
        <v>873</v>
      </c>
      <c r="E131" s="23" t="s">
        <v>640</v>
      </c>
      <c r="F131" s="24" t="s">
        <v>371</v>
      </c>
      <c r="G131" s="24" t="s">
        <v>171</v>
      </c>
      <c r="H131" s="25">
        <v>125961375</v>
      </c>
      <c r="I131" s="24" t="s">
        <v>275</v>
      </c>
      <c r="J131" s="24" t="s">
        <v>982</v>
      </c>
    </row>
    <row r="132" spans="1:10" s="1" customFormat="1" ht="52.5" customHeight="1">
      <c r="A132" s="21">
        <v>131</v>
      </c>
      <c r="B132" s="23" t="s">
        <v>293</v>
      </c>
      <c r="C132" s="23" t="s">
        <v>836</v>
      </c>
      <c r="D132" s="23" t="s">
        <v>873</v>
      </c>
      <c r="E132" s="23" t="s">
        <v>639</v>
      </c>
      <c r="F132" s="24" t="s">
        <v>371</v>
      </c>
      <c r="G132" s="24" t="s">
        <v>171</v>
      </c>
      <c r="H132" s="25">
        <v>211825203</v>
      </c>
      <c r="I132" s="24" t="s">
        <v>275</v>
      </c>
      <c r="J132" s="24" t="s">
        <v>982</v>
      </c>
    </row>
    <row r="133" spans="1:10" s="1" customFormat="1" ht="48" customHeight="1">
      <c r="A133" s="21">
        <v>132</v>
      </c>
      <c r="B133" s="23" t="s">
        <v>293</v>
      </c>
      <c r="C133" s="23" t="s">
        <v>836</v>
      </c>
      <c r="D133" s="23" t="s">
        <v>873</v>
      </c>
      <c r="E133" s="23" t="s">
        <v>94</v>
      </c>
      <c r="F133" s="24" t="s">
        <v>371</v>
      </c>
      <c r="G133" s="24" t="s">
        <v>156</v>
      </c>
      <c r="H133" s="25">
        <v>8568671</v>
      </c>
      <c r="I133" s="24" t="s">
        <v>227</v>
      </c>
      <c r="J133" s="24" t="s">
        <v>95</v>
      </c>
    </row>
    <row r="134" spans="1:10" s="26" customFormat="1" ht="45.75" customHeight="1">
      <c r="A134" s="21">
        <v>133</v>
      </c>
      <c r="B134" s="23" t="s">
        <v>293</v>
      </c>
      <c r="C134" s="23" t="s">
        <v>837</v>
      </c>
      <c r="D134" s="23" t="s">
        <v>96</v>
      </c>
      <c r="E134" s="23" t="s">
        <v>638</v>
      </c>
      <c r="F134" s="24" t="s">
        <v>312</v>
      </c>
      <c r="G134" s="24" t="s">
        <v>171</v>
      </c>
      <c r="H134" s="25">
        <v>10000000</v>
      </c>
      <c r="I134" s="24" t="s">
        <v>276</v>
      </c>
      <c r="J134" s="24" t="s">
        <v>97</v>
      </c>
    </row>
    <row r="135" spans="1:10" s="26" customFormat="1" ht="50.25" customHeight="1">
      <c r="A135" s="21">
        <v>134</v>
      </c>
      <c r="B135" s="23" t="s">
        <v>293</v>
      </c>
      <c r="C135" s="23" t="s">
        <v>837</v>
      </c>
      <c r="D135" s="23" t="s">
        <v>96</v>
      </c>
      <c r="E135" s="23" t="s">
        <v>637</v>
      </c>
      <c r="F135" s="24" t="s">
        <v>370</v>
      </c>
      <c r="G135" s="24" t="s">
        <v>636</v>
      </c>
      <c r="H135" s="25">
        <v>14000000</v>
      </c>
      <c r="I135" s="24" t="s">
        <v>279</v>
      </c>
      <c r="J135" s="24" t="s">
        <v>62</v>
      </c>
    </row>
    <row r="136" spans="1:10" s="26" customFormat="1" ht="51" customHeight="1">
      <c r="A136" s="21">
        <v>135</v>
      </c>
      <c r="B136" s="23" t="s">
        <v>293</v>
      </c>
      <c r="C136" s="23" t="s">
        <v>837</v>
      </c>
      <c r="D136" s="23" t="s">
        <v>98</v>
      </c>
      <c r="E136" s="23" t="s">
        <v>635</v>
      </c>
      <c r="F136" s="24" t="s">
        <v>318</v>
      </c>
      <c r="G136" s="24" t="s">
        <v>171</v>
      </c>
      <c r="H136" s="25">
        <v>120000000</v>
      </c>
      <c r="I136" s="24" t="s">
        <v>794</v>
      </c>
      <c r="J136" s="24" t="s">
        <v>99</v>
      </c>
    </row>
    <row r="137" spans="1:10" s="2" customFormat="1" ht="84" customHeight="1">
      <c r="A137" s="21">
        <v>136</v>
      </c>
      <c r="B137" s="23" t="s">
        <v>293</v>
      </c>
      <c r="C137" s="23" t="s">
        <v>837</v>
      </c>
      <c r="D137" s="23" t="s">
        <v>98</v>
      </c>
      <c r="E137" s="23" t="s">
        <v>917</v>
      </c>
      <c r="F137" s="24" t="s">
        <v>318</v>
      </c>
      <c r="G137" s="24" t="s">
        <v>171</v>
      </c>
      <c r="H137" s="25">
        <v>120000000</v>
      </c>
      <c r="I137" s="24" t="s">
        <v>227</v>
      </c>
      <c r="J137" s="24"/>
    </row>
    <row r="138" spans="1:10" s="26" customFormat="1" ht="50.25" customHeight="1">
      <c r="A138" s="21">
        <v>137</v>
      </c>
      <c r="B138" s="23" t="s">
        <v>293</v>
      </c>
      <c r="C138" s="23" t="s">
        <v>837</v>
      </c>
      <c r="D138" s="23" t="s">
        <v>98</v>
      </c>
      <c r="E138" s="23" t="s">
        <v>634</v>
      </c>
      <c r="F138" s="24" t="s">
        <v>318</v>
      </c>
      <c r="G138" s="24" t="s">
        <v>171</v>
      </c>
      <c r="H138" s="25">
        <v>50000000</v>
      </c>
      <c r="I138" s="24" t="s">
        <v>227</v>
      </c>
      <c r="J138" s="24" t="s">
        <v>100</v>
      </c>
    </row>
    <row r="139" spans="1:10" ht="47.25" customHeight="1">
      <c r="A139" s="21">
        <v>138</v>
      </c>
      <c r="B139" s="23" t="s">
        <v>293</v>
      </c>
      <c r="C139" s="23" t="s">
        <v>837</v>
      </c>
      <c r="D139" s="23" t="s">
        <v>98</v>
      </c>
      <c r="E139" s="23" t="s">
        <v>633</v>
      </c>
      <c r="F139" s="24" t="s">
        <v>318</v>
      </c>
      <c r="G139" s="24" t="s">
        <v>171</v>
      </c>
      <c r="H139" s="25">
        <v>50000000</v>
      </c>
      <c r="I139" s="24" t="s">
        <v>227</v>
      </c>
      <c r="J139" s="24" t="s">
        <v>101</v>
      </c>
    </row>
    <row r="140" spans="1:10" s="37" customFormat="1" ht="51.75" customHeight="1">
      <c r="A140" s="21">
        <v>139</v>
      </c>
      <c r="B140" s="23" t="s">
        <v>293</v>
      </c>
      <c r="C140" s="23" t="s">
        <v>837</v>
      </c>
      <c r="D140" s="23" t="s">
        <v>98</v>
      </c>
      <c r="E140" s="23" t="s">
        <v>632</v>
      </c>
      <c r="F140" s="24" t="s">
        <v>369</v>
      </c>
      <c r="G140" s="24" t="s">
        <v>171</v>
      </c>
      <c r="H140" s="25">
        <v>1000000</v>
      </c>
      <c r="I140" s="24" t="s">
        <v>278</v>
      </c>
      <c r="J140" s="24"/>
    </row>
    <row r="141" spans="1:10" s="37" customFormat="1" ht="70.5" customHeight="1">
      <c r="A141" s="21">
        <v>140</v>
      </c>
      <c r="B141" s="23" t="s">
        <v>293</v>
      </c>
      <c r="C141" s="23" t="s">
        <v>838</v>
      </c>
      <c r="D141" s="23" t="s">
        <v>102</v>
      </c>
      <c r="E141" s="23" t="s">
        <v>631</v>
      </c>
      <c r="F141" s="24" t="s">
        <v>368</v>
      </c>
      <c r="G141" s="24" t="s">
        <v>171</v>
      </c>
      <c r="H141" s="25">
        <f>1190000000/4.92</f>
        <v>241869918.69918698</v>
      </c>
      <c r="I141" s="24" t="s">
        <v>1009</v>
      </c>
      <c r="J141" s="24" t="s">
        <v>103</v>
      </c>
    </row>
    <row r="142" spans="1:10" s="37" customFormat="1" ht="78.75" customHeight="1">
      <c r="A142" s="21">
        <v>141</v>
      </c>
      <c r="B142" s="23" t="s">
        <v>293</v>
      </c>
      <c r="C142" s="23" t="s">
        <v>839</v>
      </c>
      <c r="D142" s="23" t="s">
        <v>102</v>
      </c>
      <c r="E142" s="23" t="s">
        <v>630</v>
      </c>
      <c r="F142" s="24" t="s">
        <v>367</v>
      </c>
      <c r="G142" s="24" t="s">
        <v>171</v>
      </c>
      <c r="H142" s="25">
        <v>500000</v>
      </c>
      <c r="I142" s="24" t="s">
        <v>278</v>
      </c>
      <c r="J142" s="24"/>
    </row>
    <row r="143" spans="1:10" s="37" customFormat="1" ht="67.5" customHeight="1">
      <c r="A143" s="21">
        <v>142</v>
      </c>
      <c r="B143" s="23" t="s">
        <v>293</v>
      </c>
      <c r="C143" s="23" t="s">
        <v>839</v>
      </c>
      <c r="D143" s="23" t="s">
        <v>102</v>
      </c>
      <c r="E143" s="23" t="s">
        <v>790</v>
      </c>
      <c r="F143" s="24" t="s">
        <v>366</v>
      </c>
      <c r="G143" s="24" t="s">
        <v>171</v>
      </c>
      <c r="H143" s="25">
        <v>4000000</v>
      </c>
      <c r="I143" s="24" t="s">
        <v>278</v>
      </c>
      <c r="J143" s="24"/>
    </row>
    <row r="144" spans="1:10" s="37" customFormat="1" ht="74.25" customHeight="1">
      <c r="A144" s="21">
        <v>143</v>
      </c>
      <c r="B144" s="23" t="s">
        <v>293</v>
      </c>
      <c r="C144" s="23" t="s">
        <v>839</v>
      </c>
      <c r="D144" s="23" t="s">
        <v>102</v>
      </c>
      <c r="E144" s="23" t="s">
        <v>629</v>
      </c>
      <c r="F144" s="24" t="s">
        <v>366</v>
      </c>
      <c r="G144" s="24" t="s">
        <v>171</v>
      </c>
      <c r="H144" s="25">
        <v>500000</v>
      </c>
      <c r="I144" s="24" t="s">
        <v>278</v>
      </c>
      <c r="J144" s="24"/>
    </row>
    <row r="145" spans="1:10" ht="70.5" customHeight="1">
      <c r="A145" s="21">
        <v>144</v>
      </c>
      <c r="B145" s="23" t="s">
        <v>293</v>
      </c>
      <c r="C145" s="23" t="s">
        <v>839</v>
      </c>
      <c r="D145" s="23" t="s">
        <v>102</v>
      </c>
      <c r="E145" s="23" t="s">
        <v>628</v>
      </c>
      <c r="F145" s="24" t="s">
        <v>308</v>
      </c>
      <c r="G145" s="24" t="s">
        <v>171</v>
      </c>
      <c r="H145" s="25">
        <v>10000000</v>
      </c>
      <c r="I145" s="24" t="s">
        <v>278</v>
      </c>
      <c r="J145" s="24"/>
    </row>
    <row r="146" spans="1:10" s="26" customFormat="1" ht="72.75" customHeight="1">
      <c r="A146" s="21">
        <v>145</v>
      </c>
      <c r="B146" s="23" t="s">
        <v>293</v>
      </c>
      <c r="C146" s="23" t="s">
        <v>839</v>
      </c>
      <c r="D146" s="23" t="s">
        <v>104</v>
      </c>
      <c r="E146" s="23" t="s">
        <v>626</v>
      </c>
      <c r="F146" s="24" t="s">
        <v>365</v>
      </c>
      <c r="G146" s="24" t="s">
        <v>627</v>
      </c>
      <c r="H146" s="25">
        <v>9216222</v>
      </c>
      <c r="I146" s="24" t="s">
        <v>227</v>
      </c>
      <c r="J146" s="24" t="s">
        <v>105</v>
      </c>
    </row>
    <row r="147" spans="1:10" s="1" customFormat="1" ht="77.25" customHeight="1">
      <c r="A147" s="21">
        <v>146</v>
      </c>
      <c r="B147" s="23" t="s">
        <v>293</v>
      </c>
      <c r="C147" s="23" t="s">
        <v>839</v>
      </c>
      <c r="D147" s="23" t="s">
        <v>106</v>
      </c>
      <c r="E147" s="23" t="s">
        <v>625</v>
      </c>
      <c r="F147" s="24" t="s">
        <v>364</v>
      </c>
      <c r="G147" s="24" t="s">
        <v>171</v>
      </c>
      <c r="H147" s="25">
        <v>1000000</v>
      </c>
      <c r="I147" s="24" t="s">
        <v>227</v>
      </c>
      <c r="J147" s="24"/>
    </row>
    <row r="148" spans="1:10" s="1" customFormat="1" ht="75" customHeight="1">
      <c r="A148" s="21">
        <v>147</v>
      </c>
      <c r="B148" s="23" t="s">
        <v>293</v>
      </c>
      <c r="C148" s="23" t="s">
        <v>839</v>
      </c>
      <c r="D148" s="23" t="s">
        <v>106</v>
      </c>
      <c r="E148" s="23" t="s">
        <v>786</v>
      </c>
      <c r="F148" s="24" t="s">
        <v>363</v>
      </c>
      <c r="G148" s="24" t="s">
        <v>171</v>
      </c>
      <c r="H148" s="25">
        <v>300000</v>
      </c>
      <c r="I148" s="24" t="s">
        <v>227</v>
      </c>
      <c r="J148" s="24"/>
    </row>
    <row r="149" spans="1:10" s="38" customFormat="1" ht="70.5" customHeight="1" thickBot="1">
      <c r="A149" s="21">
        <v>148</v>
      </c>
      <c r="B149" s="31" t="s">
        <v>293</v>
      </c>
      <c r="C149" s="31" t="s">
        <v>839</v>
      </c>
      <c r="D149" s="31" t="s">
        <v>106</v>
      </c>
      <c r="E149" s="31" t="s">
        <v>918</v>
      </c>
      <c r="F149" s="32" t="s">
        <v>308</v>
      </c>
      <c r="G149" s="32" t="s">
        <v>156</v>
      </c>
      <c r="H149" s="33">
        <v>25000000</v>
      </c>
      <c r="I149" s="32" t="s">
        <v>227</v>
      </c>
      <c r="J149" s="32"/>
    </row>
    <row r="150" spans="1:10" s="26" customFormat="1" ht="60" customHeight="1">
      <c r="A150" s="21">
        <v>149</v>
      </c>
      <c r="B150" s="23" t="s">
        <v>292</v>
      </c>
      <c r="C150" s="23" t="s">
        <v>840</v>
      </c>
      <c r="D150" s="23" t="s">
        <v>107</v>
      </c>
      <c r="E150" s="23" t="s">
        <v>593</v>
      </c>
      <c r="F150" s="24" t="s">
        <v>281</v>
      </c>
      <c r="G150" s="24" t="s">
        <v>108</v>
      </c>
      <c r="H150" s="25">
        <v>41067761</v>
      </c>
      <c r="I150" s="24" t="s">
        <v>227</v>
      </c>
      <c r="J150" s="24" t="s">
        <v>71</v>
      </c>
    </row>
    <row r="151" spans="1:10" s="26" customFormat="1" ht="60" customHeight="1">
      <c r="A151" s="21">
        <v>150</v>
      </c>
      <c r="B151" s="23" t="s">
        <v>292</v>
      </c>
      <c r="C151" s="23" t="s">
        <v>840</v>
      </c>
      <c r="D151" s="23" t="s">
        <v>107</v>
      </c>
      <c r="E151" s="23" t="s">
        <v>592</v>
      </c>
      <c r="F151" s="24" t="s">
        <v>282</v>
      </c>
      <c r="G151" s="24" t="s">
        <v>13</v>
      </c>
      <c r="H151" s="25">
        <v>40000000</v>
      </c>
      <c r="I151" s="24" t="s">
        <v>227</v>
      </c>
      <c r="J151" s="24" t="s">
        <v>71</v>
      </c>
    </row>
    <row r="152" spans="1:10" s="26" customFormat="1" ht="60" customHeight="1">
      <c r="A152" s="21">
        <v>151</v>
      </c>
      <c r="B152" s="23" t="s">
        <v>292</v>
      </c>
      <c r="C152" s="23" t="s">
        <v>840</v>
      </c>
      <c r="D152" s="23" t="s">
        <v>107</v>
      </c>
      <c r="E152" s="23" t="s">
        <v>591</v>
      </c>
      <c r="F152" s="24" t="s">
        <v>283</v>
      </c>
      <c r="G152" s="24" t="s">
        <v>24</v>
      </c>
      <c r="H152" s="25">
        <v>40000000</v>
      </c>
      <c r="I152" s="24" t="s">
        <v>227</v>
      </c>
      <c r="J152" s="24" t="s">
        <v>71</v>
      </c>
    </row>
    <row r="153" spans="1:10" s="26" customFormat="1" ht="60" customHeight="1">
      <c r="A153" s="21">
        <v>152</v>
      </c>
      <c r="B153" s="23" t="s">
        <v>292</v>
      </c>
      <c r="C153" s="23" t="s">
        <v>840</v>
      </c>
      <c r="D153" s="23" t="s">
        <v>107</v>
      </c>
      <c r="E153" s="23" t="s">
        <v>590</v>
      </c>
      <c r="F153" s="24" t="s">
        <v>284</v>
      </c>
      <c r="G153" s="24" t="s">
        <v>109</v>
      </c>
      <c r="H153" s="25">
        <v>40000000</v>
      </c>
      <c r="I153" s="24" t="s">
        <v>227</v>
      </c>
      <c r="J153" s="24" t="s">
        <v>71</v>
      </c>
    </row>
    <row r="154" spans="1:10" s="26" customFormat="1" ht="60" customHeight="1">
      <c r="A154" s="21">
        <v>153</v>
      </c>
      <c r="B154" s="23" t="s">
        <v>292</v>
      </c>
      <c r="C154" s="23" t="s">
        <v>840</v>
      </c>
      <c r="D154" s="23" t="s">
        <v>107</v>
      </c>
      <c r="E154" s="23" t="s">
        <v>589</v>
      </c>
      <c r="F154" s="24" t="s">
        <v>285</v>
      </c>
      <c r="G154" s="24" t="s">
        <v>10</v>
      </c>
      <c r="H154" s="25">
        <v>40000000</v>
      </c>
      <c r="I154" s="24" t="s">
        <v>227</v>
      </c>
      <c r="J154" s="24" t="s">
        <v>71</v>
      </c>
    </row>
    <row r="155" spans="1:10" s="26" customFormat="1" ht="60" customHeight="1">
      <c r="A155" s="21">
        <v>154</v>
      </c>
      <c r="B155" s="23" t="s">
        <v>292</v>
      </c>
      <c r="C155" s="23" t="s">
        <v>840</v>
      </c>
      <c r="D155" s="23" t="s">
        <v>107</v>
      </c>
      <c r="E155" s="23" t="s">
        <v>588</v>
      </c>
      <c r="F155" s="24" t="s">
        <v>286</v>
      </c>
      <c r="G155" s="24" t="s">
        <v>32</v>
      </c>
      <c r="H155" s="25">
        <v>40000000</v>
      </c>
      <c r="I155" s="24" t="s">
        <v>227</v>
      </c>
      <c r="J155" s="24" t="s">
        <v>71</v>
      </c>
    </row>
    <row r="156" spans="1:10" s="1" customFormat="1" ht="60" customHeight="1">
      <c r="A156" s="21">
        <v>155</v>
      </c>
      <c r="B156" s="23" t="s">
        <v>292</v>
      </c>
      <c r="C156" s="23" t="s">
        <v>840</v>
      </c>
      <c r="D156" s="23" t="s">
        <v>874</v>
      </c>
      <c r="E156" s="23" t="s">
        <v>756</v>
      </c>
      <c r="F156" s="24" t="s">
        <v>282</v>
      </c>
      <c r="G156" s="24" t="s">
        <v>742</v>
      </c>
      <c r="H156" s="25">
        <v>15000000</v>
      </c>
      <c r="I156" s="24" t="s">
        <v>227</v>
      </c>
      <c r="J156" s="24" t="s">
        <v>110</v>
      </c>
    </row>
    <row r="157" spans="1:10" s="1" customFormat="1" ht="60" customHeight="1">
      <c r="A157" s="21">
        <v>156</v>
      </c>
      <c r="B157" s="23" t="s">
        <v>292</v>
      </c>
      <c r="C157" s="23" t="s">
        <v>840</v>
      </c>
      <c r="D157" s="23" t="s">
        <v>874</v>
      </c>
      <c r="E157" s="23" t="s">
        <v>587</v>
      </c>
      <c r="F157" s="24" t="s">
        <v>282</v>
      </c>
      <c r="G157" s="24" t="s">
        <v>586</v>
      </c>
      <c r="H157" s="25">
        <v>17600000</v>
      </c>
      <c r="I157" s="24" t="s">
        <v>227</v>
      </c>
      <c r="J157" s="24" t="s">
        <v>111</v>
      </c>
    </row>
    <row r="158" spans="1:10" s="26" customFormat="1" ht="60" customHeight="1">
      <c r="A158" s="21">
        <v>157</v>
      </c>
      <c r="B158" s="23" t="s">
        <v>292</v>
      </c>
      <c r="C158" s="23" t="s">
        <v>840</v>
      </c>
      <c r="D158" s="23" t="s">
        <v>874</v>
      </c>
      <c r="E158" s="23" t="s">
        <v>585</v>
      </c>
      <c r="F158" s="24" t="s">
        <v>282</v>
      </c>
      <c r="G158" s="24" t="s">
        <v>13</v>
      </c>
      <c r="H158" s="25">
        <v>20000000</v>
      </c>
      <c r="I158" s="24" t="s">
        <v>227</v>
      </c>
      <c r="J158" s="24"/>
    </row>
    <row r="159" spans="1:10" s="26" customFormat="1" ht="60" customHeight="1">
      <c r="A159" s="21">
        <v>158</v>
      </c>
      <c r="B159" s="23" t="s">
        <v>292</v>
      </c>
      <c r="C159" s="23" t="s">
        <v>840</v>
      </c>
      <c r="D159" s="23" t="s">
        <v>874</v>
      </c>
      <c r="E159" s="23" t="s">
        <v>584</v>
      </c>
      <c r="F159" s="24" t="s">
        <v>282</v>
      </c>
      <c r="G159" s="24" t="s">
        <v>961</v>
      </c>
      <c r="H159" s="25">
        <v>6426000</v>
      </c>
      <c r="I159" s="24" t="s">
        <v>227</v>
      </c>
      <c r="J159" s="24" t="s">
        <v>112</v>
      </c>
    </row>
    <row r="160" spans="1:10" s="26" customFormat="1" ht="60" customHeight="1">
      <c r="A160" s="21">
        <v>159</v>
      </c>
      <c r="B160" s="23" t="s">
        <v>292</v>
      </c>
      <c r="C160" s="23" t="s">
        <v>840</v>
      </c>
      <c r="D160" s="23" t="s">
        <v>874</v>
      </c>
      <c r="E160" s="23" t="s">
        <v>583</v>
      </c>
      <c r="F160" s="24" t="s">
        <v>285</v>
      </c>
      <c r="G160" s="24" t="s">
        <v>581</v>
      </c>
      <c r="H160" s="25">
        <v>15000000</v>
      </c>
      <c r="I160" s="24" t="s">
        <v>227</v>
      </c>
      <c r="J160" s="24" t="s">
        <v>113</v>
      </c>
    </row>
    <row r="161" spans="1:10" s="26" customFormat="1" ht="63.75" customHeight="1">
      <c r="A161" s="21">
        <v>160</v>
      </c>
      <c r="B161" s="23" t="s">
        <v>292</v>
      </c>
      <c r="C161" s="23" t="s">
        <v>840</v>
      </c>
      <c r="D161" s="23" t="s">
        <v>874</v>
      </c>
      <c r="E161" s="23" t="s">
        <v>582</v>
      </c>
      <c r="F161" s="24" t="s">
        <v>287</v>
      </c>
      <c r="G161" s="24" t="s">
        <v>109</v>
      </c>
      <c r="H161" s="25">
        <v>77300839.280000001</v>
      </c>
      <c r="I161" s="24" t="s">
        <v>114</v>
      </c>
      <c r="J161" s="24" t="s">
        <v>115</v>
      </c>
    </row>
    <row r="162" spans="1:10" s="26" customFormat="1" ht="60" customHeight="1">
      <c r="A162" s="21">
        <v>161</v>
      </c>
      <c r="B162" s="23" t="s">
        <v>292</v>
      </c>
      <c r="C162" s="23" t="s">
        <v>840</v>
      </c>
      <c r="D162" s="23" t="s">
        <v>874</v>
      </c>
      <c r="E162" s="23" t="s">
        <v>1002</v>
      </c>
      <c r="F162" s="24" t="s">
        <v>287</v>
      </c>
      <c r="G162" s="24" t="s">
        <v>580</v>
      </c>
      <c r="H162" s="25">
        <v>500000</v>
      </c>
      <c r="I162" s="24" t="s">
        <v>227</v>
      </c>
      <c r="J162" s="24" t="s">
        <v>116</v>
      </c>
    </row>
    <row r="163" spans="1:10" s="26" customFormat="1" ht="66" customHeight="1">
      <c r="A163" s="21">
        <v>162</v>
      </c>
      <c r="B163" s="23" t="s">
        <v>292</v>
      </c>
      <c r="C163" s="23" t="s">
        <v>840</v>
      </c>
      <c r="D163" s="23" t="s">
        <v>874</v>
      </c>
      <c r="E163" s="23" t="s">
        <v>671</v>
      </c>
      <c r="F163" s="24" t="s">
        <v>287</v>
      </c>
      <c r="G163" s="24" t="s">
        <v>109</v>
      </c>
      <c r="H163" s="25">
        <v>64363722.880000003</v>
      </c>
      <c r="I163" s="24" t="s">
        <v>227</v>
      </c>
      <c r="J163" s="24" t="s">
        <v>115</v>
      </c>
    </row>
    <row r="164" spans="1:10" s="26" customFormat="1" ht="81" customHeight="1">
      <c r="A164" s="21">
        <v>163</v>
      </c>
      <c r="B164" s="23" t="s">
        <v>292</v>
      </c>
      <c r="C164" s="23" t="s">
        <v>840</v>
      </c>
      <c r="D164" s="23" t="s">
        <v>874</v>
      </c>
      <c r="E164" s="23" t="s">
        <v>672</v>
      </c>
      <c r="F164" s="24" t="s">
        <v>287</v>
      </c>
      <c r="G164" s="24" t="s">
        <v>109</v>
      </c>
      <c r="H164" s="25">
        <v>70345611.439999998</v>
      </c>
      <c r="I164" s="24" t="s">
        <v>296</v>
      </c>
      <c r="J164" s="24" t="s">
        <v>115</v>
      </c>
    </row>
    <row r="165" spans="1:10" s="26" customFormat="1" ht="49.5" customHeight="1">
      <c r="A165" s="21">
        <v>164</v>
      </c>
      <c r="B165" s="23" t="s">
        <v>292</v>
      </c>
      <c r="C165" s="23" t="s">
        <v>840</v>
      </c>
      <c r="D165" s="23" t="s">
        <v>874</v>
      </c>
      <c r="E165" s="23" t="s">
        <v>577</v>
      </c>
      <c r="F165" s="24" t="s">
        <v>288</v>
      </c>
      <c r="G165" s="24" t="s">
        <v>578</v>
      </c>
      <c r="H165" s="25">
        <v>500000</v>
      </c>
      <c r="I165" s="24" t="s">
        <v>227</v>
      </c>
      <c r="J165" s="24" t="s">
        <v>116</v>
      </c>
    </row>
    <row r="166" spans="1:10" s="26" customFormat="1" ht="162" customHeight="1">
      <c r="A166" s="21">
        <v>165</v>
      </c>
      <c r="B166" s="23" t="s">
        <v>292</v>
      </c>
      <c r="C166" s="23" t="s">
        <v>840</v>
      </c>
      <c r="D166" s="23" t="s">
        <v>874</v>
      </c>
      <c r="E166" s="23" t="s">
        <v>579</v>
      </c>
      <c r="F166" s="24" t="s">
        <v>287</v>
      </c>
      <c r="G166" s="24" t="s">
        <v>109</v>
      </c>
      <c r="H166" s="25">
        <v>287326805.33999997</v>
      </c>
      <c r="I166" s="24" t="s">
        <v>227</v>
      </c>
      <c r="J166" s="24" t="s">
        <v>115</v>
      </c>
    </row>
    <row r="167" spans="1:10" s="26" customFormat="1" ht="50.25" customHeight="1">
      <c r="A167" s="21">
        <v>166</v>
      </c>
      <c r="B167" s="23" t="s">
        <v>292</v>
      </c>
      <c r="C167" s="23" t="s">
        <v>840</v>
      </c>
      <c r="D167" s="23" t="s">
        <v>874</v>
      </c>
      <c r="E167" s="23" t="s">
        <v>576</v>
      </c>
      <c r="F167" s="24" t="s">
        <v>289</v>
      </c>
      <c r="G167" s="24" t="s">
        <v>108</v>
      </c>
      <c r="H167" s="25">
        <v>90000000</v>
      </c>
      <c r="I167" s="24" t="s">
        <v>509</v>
      </c>
      <c r="J167" s="24"/>
    </row>
    <row r="168" spans="1:10" s="24" customFormat="1" ht="45" customHeight="1">
      <c r="A168" s="21">
        <v>167</v>
      </c>
      <c r="B168" s="23" t="s">
        <v>292</v>
      </c>
      <c r="C168" s="23" t="s">
        <v>840</v>
      </c>
      <c r="D168" s="23" t="s">
        <v>874</v>
      </c>
      <c r="E168" s="23" t="s">
        <v>575</v>
      </c>
      <c r="F168" s="24" t="s">
        <v>238</v>
      </c>
      <c r="G168" s="24" t="s">
        <v>32</v>
      </c>
      <c r="H168" s="25">
        <v>45000000</v>
      </c>
      <c r="I168" s="24" t="s">
        <v>227</v>
      </c>
      <c r="J168" s="24" t="s">
        <v>117</v>
      </c>
    </row>
    <row r="169" spans="1:10" s="36" customFormat="1" ht="41.25" customHeight="1">
      <c r="A169" s="21">
        <v>168</v>
      </c>
      <c r="B169" s="23" t="s">
        <v>292</v>
      </c>
      <c r="C169" s="23" t="s">
        <v>840</v>
      </c>
      <c r="D169" s="23" t="s">
        <v>874</v>
      </c>
      <c r="E169" s="23" t="s">
        <v>574</v>
      </c>
      <c r="F169" s="24" t="s">
        <v>238</v>
      </c>
      <c r="G169" s="24" t="s">
        <v>171</v>
      </c>
      <c r="H169" s="25">
        <v>21000000</v>
      </c>
      <c r="I169" s="24" t="s">
        <v>250</v>
      </c>
      <c r="J169" s="24"/>
    </row>
    <row r="170" spans="1:10" s="39" customFormat="1" ht="39.75" customHeight="1">
      <c r="A170" s="21">
        <v>169</v>
      </c>
      <c r="B170" s="23" t="s">
        <v>292</v>
      </c>
      <c r="C170" s="23" t="s">
        <v>840</v>
      </c>
      <c r="D170" s="23" t="s">
        <v>874</v>
      </c>
      <c r="E170" s="23" t="s">
        <v>620</v>
      </c>
      <c r="F170" s="24" t="s">
        <v>326</v>
      </c>
      <c r="G170" s="24" t="s">
        <v>962</v>
      </c>
      <c r="H170" s="25">
        <v>772357.72</v>
      </c>
      <c r="I170" s="24" t="s">
        <v>49</v>
      </c>
      <c r="J170" s="24" t="s">
        <v>73</v>
      </c>
    </row>
    <row r="171" spans="1:10" s="26" customFormat="1" ht="42" customHeight="1">
      <c r="A171" s="21">
        <v>170</v>
      </c>
      <c r="B171" s="23" t="s">
        <v>292</v>
      </c>
      <c r="C171" s="23" t="s">
        <v>840</v>
      </c>
      <c r="D171" s="23" t="s">
        <v>874</v>
      </c>
      <c r="E171" s="23" t="s">
        <v>619</v>
      </c>
      <c r="F171" s="24" t="s">
        <v>362</v>
      </c>
      <c r="G171" s="24" t="s">
        <v>963</v>
      </c>
      <c r="H171" s="25">
        <v>914634.14634146297</v>
      </c>
      <c r="I171" s="24" t="s">
        <v>250</v>
      </c>
      <c r="J171" s="24" t="s">
        <v>73</v>
      </c>
    </row>
    <row r="172" spans="1:10" s="26" customFormat="1" ht="45" customHeight="1">
      <c r="A172" s="21">
        <v>171</v>
      </c>
      <c r="B172" s="23" t="s">
        <v>292</v>
      </c>
      <c r="C172" s="23" t="s">
        <v>840</v>
      </c>
      <c r="D172" s="23" t="s">
        <v>874</v>
      </c>
      <c r="E172" s="23" t="s">
        <v>570</v>
      </c>
      <c r="F172" s="24" t="s">
        <v>362</v>
      </c>
      <c r="G172" s="24" t="s">
        <v>571</v>
      </c>
      <c r="H172" s="25">
        <v>1117886.1788617901</v>
      </c>
      <c r="I172" s="24" t="s">
        <v>250</v>
      </c>
      <c r="J172" s="24" t="s">
        <v>73</v>
      </c>
    </row>
    <row r="173" spans="1:10" s="26" customFormat="1" ht="43.5" customHeight="1">
      <c r="A173" s="21">
        <v>172</v>
      </c>
      <c r="B173" s="23" t="s">
        <v>292</v>
      </c>
      <c r="C173" s="23" t="s">
        <v>840</v>
      </c>
      <c r="D173" s="23" t="s">
        <v>874</v>
      </c>
      <c r="E173" s="23" t="s">
        <v>621</v>
      </c>
      <c r="F173" s="24" t="s">
        <v>362</v>
      </c>
      <c r="G173" s="24" t="s">
        <v>572</v>
      </c>
      <c r="H173" s="25">
        <v>1117886.1788617901</v>
      </c>
      <c r="I173" s="24" t="s">
        <v>250</v>
      </c>
      <c r="J173" s="24" t="s">
        <v>73</v>
      </c>
    </row>
    <row r="174" spans="1:10" s="26" customFormat="1" ht="45" customHeight="1">
      <c r="A174" s="21">
        <v>173</v>
      </c>
      <c r="B174" s="23" t="s">
        <v>292</v>
      </c>
      <c r="C174" s="23" t="s">
        <v>840</v>
      </c>
      <c r="D174" s="23" t="s">
        <v>874</v>
      </c>
      <c r="E174" s="23" t="s">
        <v>622</v>
      </c>
      <c r="F174" s="24" t="s">
        <v>285</v>
      </c>
      <c r="G174" s="24" t="s">
        <v>569</v>
      </c>
      <c r="H174" s="25">
        <v>1905565.7379999999</v>
      </c>
      <c r="I174" s="24" t="s">
        <v>227</v>
      </c>
      <c r="J174" s="24"/>
    </row>
    <row r="175" spans="1:10" s="26" customFormat="1" ht="47.25" customHeight="1">
      <c r="A175" s="21">
        <v>174</v>
      </c>
      <c r="B175" s="23" t="s">
        <v>292</v>
      </c>
      <c r="C175" s="23" t="s">
        <v>840</v>
      </c>
      <c r="D175" s="23" t="s">
        <v>874</v>
      </c>
      <c r="E175" s="23" t="s">
        <v>623</v>
      </c>
      <c r="F175" s="24" t="s">
        <v>285</v>
      </c>
      <c r="G175" s="24" t="s">
        <v>964</v>
      </c>
      <c r="H175" s="25">
        <v>1800000</v>
      </c>
      <c r="I175" s="24" t="s">
        <v>227</v>
      </c>
      <c r="J175" s="24" t="s">
        <v>118</v>
      </c>
    </row>
    <row r="176" spans="1:10" s="26" customFormat="1" ht="45" customHeight="1">
      <c r="A176" s="21">
        <v>175</v>
      </c>
      <c r="B176" s="23" t="s">
        <v>292</v>
      </c>
      <c r="C176" s="23" t="s">
        <v>840</v>
      </c>
      <c r="D176" s="23" t="s">
        <v>874</v>
      </c>
      <c r="E176" s="23" t="s">
        <v>573</v>
      </c>
      <c r="F176" s="24" t="s">
        <v>285</v>
      </c>
      <c r="G176" s="24" t="s">
        <v>568</v>
      </c>
      <c r="H176" s="25">
        <v>1083757.6299999999</v>
      </c>
      <c r="I176" s="24" t="s">
        <v>227</v>
      </c>
      <c r="J176" s="24" t="s">
        <v>118</v>
      </c>
    </row>
    <row r="177" spans="1:10" s="26" customFormat="1" ht="44.25" customHeight="1">
      <c r="A177" s="21">
        <v>176</v>
      </c>
      <c r="B177" s="23" t="s">
        <v>292</v>
      </c>
      <c r="C177" s="23" t="s">
        <v>840</v>
      </c>
      <c r="D177" s="23" t="s">
        <v>874</v>
      </c>
      <c r="E177" s="23" t="s">
        <v>566</v>
      </c>
      <c r="F177" s="24" t="s">
        <v>285</v>
      </c>
      <c r="G177" s="24" t="s">
        <v>567</v>
      </c>
      <c r="H177" s="25">
        <v>11180481.539999999</v>
      </c>
      <c r="I177" s="24" t="s">
        <v>227</v>
      </c>
      <c r="J177" s="24" t="s">
        <v>118</v>
      </c>
    </row>
    <row r="178" spans="1:10" s="26" customFormat="1" ht="52.5" customHeight="1">
      <c r="A178" s="21">
        <v>177</v>
      </c>
      <c r="B178" s="23" t="s">
        <v>292</v>
      </c>
      <c r="C178" s="23" t="s">
        <v>840</v>
      </c>
      <c r="D178" s="23" t="s">
        <v>874</v>
      </c>
      <c r="E178" s="23" t="s">
        <v>564</v>
      </c>
      <c r="F178" s="24" t="s">
        <v>238</v>
      </c>
      <c r="G178" s="24" t="s">
        <v>565</v>
      </c>
      <c r="H178" s="25">
        <v>30000000</v>
      </c>
      <c r="I178" s="24" t="s">
        <v>227</v>
      </c>
      <c r="J178" s="24" t="s">
        <v>119</v>
      </c>
    </row>
    <row r="179" spans="1:10" s="26" customFormat="1" ht="46.5" customHeight="1">
      <c r="A179" s="21">
        <v>178</v>
      </c>
      <c r="B179" s="23" t="s">
        <v>292</v>
      </c>
      <c r="C179" s="23" t="s">
        <v>840</v>
      </c>
      <c r="D179" s="23" t="s">
        <v>874</v>
      </c>
      <c r="E179" s="23" t="s">
        <v>562</v>
      </c>
      <c r="F179" s="24" t="s">
        <v>238</v>
      </c>
      <c r="G179" s="24" t="s">
        <v>563</v>
      </c>
      <c r="H179" s="25">
        <v>5000000</v>
      </c>
      <c r="I179" s="24" t="s">
        <v>227</v>
      </c>
      <c r="J179" s="24" t="s">
        <v>119</v>
      </c>
    </row>
    <row r="180" spans="1:10" s="26" customFormat="1" ht="54" customHeight="1">
      <c r="A180" s="21">
        <v>179</v>
      </c>
      <c r="B180" s="23" t="s">
        <v>292</v>
      </c>
      <c r="C180" s="23" t="s">
        <v>840</v>
      </c>
      <c r="D180" s="23" t="s">
        <v>874</v>
      </c>
      <c r="E180" s="23" t="s">
        <v>561</v>
      </c>
      <c r="F180" s="24" t="s">
        <v>238</v>
      </c>
      <c r="G180" s="24" t="s">
        <v>965</v>
      </c>
      <c r="H180" s="25">
        <v>30000000</v>
      </c>
      <c r="I180" s="24" t="s">
        <v>227</v>
      </c>
      <c r="J180" s="24" t="s">
        <v>120</v>
      </c>
    </row>
    <row r="181" spans="1:10" s="26" customFormat="1" ht="57.75" customHeight="1">
      <c r="A181" s="21">
        <v>180</v>
      </c>
      <c r="B181" s="23" t="s">
        <v>292</v>
      </c>
      <c r="C181" s="23" t="s">
        <v>840</v>
      </c>
      <c r="D181" s="23" t="s">
        <v>874</v>
      </c>
      <c r="E181" s="23" t="s">
        <v>560</v>
      </c>
      <c r="F181" s="24" t="s">
        <v>361</v>
      </c>
      <c r="G181" s="24" t="s">
        <v>171</v>
      </c>
      <c r="H181" s="25">
        <v>4000000</v>
      </c>
      <c r="I181" s="24" t="s">
        <v>250</v>
      </c>
      <c r="J181" s="24"/>
    </row>
    <row r="182" spans="1:10" s="26" customFormat="1" ht="60" customHeight="1">
      <c r="A182" s="21">
        <v>181</v>
      </c>
      <c r="B182" s="23" t="s">
        <v>292</v>
      </c>
      <c r="C182" s="23" t="s">
        <v>840</v>
      </c>
      <c r="D182" s="23" t="s">
        <v>874</v>
      </c>
      <c r="E182" s="23" t="s">
        <v>559</v>
      </c>
      <c r="F182" s="24" t="s">
        <v>287</v>
      </c>
      <c r="G182" s="24" t="s">
        <v>553</v>
      </c>
      <c r="H182" s="25">
        <v>1500000</v>
      </c>
      <c r="I182" s="24" t="s">
        <v>291</v>
      </c>
      <c r="J182" s="24" t="s">
        <v>121</v>
      </c>
    </row>
    <row r="183" spans="1:10" s="26" customFormat="1" ht="60" customHeight="1">
      <c r="A183" s="21">
        <v>182</v>
      </c>
      <c r="B183" s="23" t="s">
        <v>292</v>
      </c>
      <c r="C183" s="23" t="s">
        <v>840</v>
      </c>
      <c r="D183" s="23" t="s">
        <v>874</v>
      </c>
      <c r="E183" s="23" t="s">
        <v>551</v>
      </c>
      <c r="F183" s="24" t="s">
        <v>287</v>
      </c>
      <c r="G183" s="24" t="s">
        <v>552</v>
      </c>
      <c r="H183" s="25">
        <v>1200000</v>
      </c>
      <c r="I183" s="24" t="s">
        <v>291</v>
      </c>
      <c r="J183" s="24" t="s">
        <v>121</v>
      </c>
    </row>
    <row r="184" spans="1:10" s="26" customFormat="1" ht="50.25" customHeight="1">
      <c r="A184" s="21">
        <v>183</v>
      </c>
      <c r="B184" s="23" t="s">
        <v>292</v>
      </c>
      <c r="C184" s="23" t="s">
        <v>840</v>
      </c>
      <c r="D184" s="23" t="s">
        <v>874</v>
      </c>
      <c r="E184" s="23" t="s">
        <v>549</v>
      </c>
      <c r="F184" s="24" t="s">
        <v>287</v>
      </c>
      <c r="G184" s="24" t="s">
        <v>550</v>
      </c>
      <c r="H184" s="25">
        <v>1700000</v>
      </c>
      <c r="I184" s="24" t="s">
        <v>291</v>
      </c>
      <c r="J184" s="24" t="s">
        <v>122</v>
      </c>
    </row>
    <row r="185" spans="1:10" s="27" customFormat="1" ht="53.25" customHeight="1">
      <c r="A185" s="21">
        <v>184</v>
      </c>
      <c r="B185" s="23" t="s">
        <v>292</v>
      </c>
      <c r="C185" s="23" t="s">
        <v>840</v>
      </c>
      <c r="D185" s="23" t="s">
        <v>874</v>
      </c>
      <c r="E185" s="23" t="s">
        <v>558</v>
      </c>
      <c r="F185" s="24" t="s">
        <v>287</v>
      </c>
      <c r="G185" s="24" t="s">
        <v>554</v>
      </c>
      <c r="H185" s="25">
        <v>1500000</v>
      </c>
      <c r="I185" s="24" t="s">
        <v>291</v>
      </c>
      <c r="J185" s="24" t="s">
        <v>122</v>
      </c>
    </row>
    <row r="186" spans="1:10" s="26" customFormat="1" ht="51" customHeight="1">
      <c r="A186" s="21">
        <v>185</v>
      </c>
      <c r="B186" s="23" t="s">
        <v>292</v>
      </c>
      <c r="C186" s="23" t="s">
        <v>840</v>
      </c>
      <c r="D186" s="23" t="s">
        <v>874</v>
      </c>
      <c r="E186" s="23" t="s">
        <v>618</v>
      </c>
      <c r="F186" s="24" t="s">
        <v>287</v>
      </c>
      <c r="G186" s="24" t="s">
        <v>555</v>
      </c>
      <c r="H186" s="25">
        <v>2500000</v>
      </c>
      <c r="I186" s="24" t="s">
        <v>291</v>
      </c>
      <c r="J186" s="24" t="s">
        <v>122</v>
      </c>
    </row>
    <row r="187" spans="1:10" s="27" customFormat="1" ht="47.25" customHeight="1">
      <c r="A187" s="21">
        <v>186</v>
      </c>
      <c r="B187" s="23" t="s">
        <v>292</v>
      </c>
      <c r="C187" s="23" t="s">
        <v>840</v>
      </c>
      <c r="D187" s="23" t="s">
        <v>874</v>
      </c>
      <c r="E187" s="23" t="s">
        <v>548</v>
      </c>
      <c r="F187" s="24" t="s">
        <v>290</v>
      </c>
      <c r="G187" s="24" t="s">
        <v>171</v>
      </c>
      <c r="H187" s="25">
        <v>500000</v>
      </c>
      <c r="I187" s="24" t="s">
        <v>250</v>
      </c>
      <c r="J187" s="24" t="s">
        <v>116</v>
      </c>
    </row>
    <row r="188" spans="1:10" s="26" customFormat="1" ht="51" customHeight="1">
      <c r="A188" s="21">
        <v>187</v>
      </c>
      <c r="B188" s="23" t="s">
        <v>292</v>
      </c>
      <c r="C188" s="23" t="s">
        <v>840</v>
      </c>
      <c r="D188" s="23" t="s">
        <v>874</v>
      </c>
      <c r="E188" s="23" t="s">
        <v>557</v>
      </c>
      <c r="F188" s="24" t="s">
        <v>287</v>
      </c>
      <c r="G188" s="24" t="s">
        <v>556</v>
      </c>
      <c r="H188" s="25">
        <v>500000</v>
      </c>
      <c r="I188" s="24" t="s">
        <v>250</v>
      </c>
      <c r="J188" s="24" t="s">
        <v>116</v>
      </c>
    </row>
    <row r="189" spans="1:10" s="3" customFormat="1" ht="66.75" customHeight="1">
      <c r="A189" s="21">
        <v>188</v>
      </c>
      <c r="B189" s="23" t="s">
        <v>292</v>
      </c>
      <c r="C189" s="23" t="s">
        <v>840</v>
      </c>
      <c r="D189" s="23" t="s">
        <v>874</v>
      </c>
      <c r="E189" s="23" t="s">
        <v>919</v>
      </c>
      <c r="F189" s="24" t="s">
        <v>287</v>
      </c>
      <c r="G189" s="24" t="s">
        <v>617</v>
      </c>
      <c r="H189" s="25">
        <v>5578091.6299999999</v>
      </c>
      <c r="I189" s="24" t="s">
        <v>227</v>
      </c>
      <c r="J189" s="24" t="s">
        <v>55</v>
      </c>
    </row>
    <row r="190" spans="1:10" s="4" customFormat="1" ht="65.25" customHeight="1">
      <c r="A190" s="21">
        <v>189</v>
      </c>
      <c r="B190" s="23" t="s">
        <v>292</v>
      </c>
      <c r="C190" s="23" t="s">
        <v>840</v>
      </c>
      <c r="D190" s="23" t="s">
        <v>874</v>
      </c>
      <c r="E190" s="23" t="s">
        <v>615</v>
      </c>
      <c r="F190" s="24" t="s">
        <v>287</v>
      </c>
      <c r="G190" s="24" t="s">
        <v>616</v>
      </c>
      <c r="H190" s="25">
        <v>1084359.04</v>
      </c>
      <c r="I190" s="24" t="s">
        <v>227</v>
      </c>
      <c r="J190" s="24" t="s">
        <v>55</v>
      </c>
    </row>
    <row r="191" spans="1:10" s="4" customFormat="1" ht="65.25" customHeight="1">
      <c r="A191" s="21">
        <v>190</v>
      </c>
      <c r="B191" s="23" t="s">
        <v>292</v>
      </c>
      <c r="C191" s="23" t="s">
        <v>840</v>
      </c>
      <c r="D191" s="23" t="s">
        <v>874</v>
      </c>
      <c r="E191" s="23" t="s">
        <v>774</v>
      </c>
      <c r="F191" s="24" t="s">
        <v>356</v>
      </c>
      <c r="G191" s="24" t="s">
        <v>156</v>
      </c>
      <c r="H191" s="25">
        <v>100000</v>
      </c>
      <c r="I191" s="24" t="s">
        <v>227</v>
      </c>
      <c r="J191" s="24"/>
    </row>
    <row r="192" spans="1:10" s="4" customFormat="1" ht="65.25" customHeight="1">
      <c r="A192" s="21">
        <v>191</v>
      </c>
      <c r="B192" s="23" t="s">
        <v>292</v>
      </c>
      <c r="C192" s="23" t="s">
        <v>840</v>
      </c>
      <c r="D192" s="23" t="s">
        <v>874</v>
      </c>
      <c r="E192" s="23" t="s">
        <v>773</v>
      </c>
      <c r="F192" s="24" t="s">
        <v>359</v>
      </c>
      <c r="G192" s="24" t="s">
        <v>171</v>
      </c>
      <c r="H192" s="25">
        <f>10000*10</f>
        <v>100000</v>
      </c>
      <c r="I192" s="24" t="s">
        <v>227</v>
      </c>
      <c r="J192" s="24"/>
    </row>
    <row r="193" spans="1:10" s="35" customFormat="1" ht="57.75" customHeight="1">
      <c r="A193" s="21">
        <v>192</v>
      </c>
      <c r="B193" s="23" t="s">
        <v>292</v>
      </c>
      <c r="C193" s="23" t="s">
        <v>840</v>
      </c>
      <c r="D193" s="23" t="s">
        <v>123</v>
      </c>
      <c r="E193" s="23" t="s">
        <v>536</v>
      </c>
      <c r="F193" s="24" t="s">
        <v>360</v>
      </c>
      <c r="G193" s="24" t="s">
        <v>156</v>
      </c>
      <c r="H193" s="25">
        <v>1000000</v>
      </c>
      <c r="I193" s="24" t="s">
        <v>250</v>
      </c>
      <c r="J193" s="24" t="s">
        <v>124</v>
      </c>
    </row>
    <row r="194" spans="1:10" ht="60.75" customHeight="1">
      <c r="A194" s="21">
        <v>193</v>
      </c>
      <c r="B194" s="23" t="s">
        <v>292</v>
      </c>
      <c r="C194" s="23" t="s">
        <v>840</v>
      </c>
      <c r="D194" s="23" t="s">
        <v>875</v>
      </c>
      <c r="E194" s="23" t="s">
        <v>535</v>
      </c>
      <c r="F194" s="24" t="s">
        <v>290</v>
      </c>
      <c r="G194" s="24" t="s">
        <v>171</v>
      </c>
      <c r="H194" s="25">
        <v>3000000</v>
      </c>
      <c r="I194" s="24" t="s">
        <v>227</v>
      </c>
      <c r="J194" s="24"/>
    </row>
    <row r="195" spans="1:10" s="4" customFormat="1" ht="66" customHeight="1">
      <c r="A195" s="21">
        <v>194</v>
      </c>
      <c r="B195" s="23" t="s">
        <v>292</v>
      </c>
      <c r="C195" s="23" t="s">
        <v>840</v>
      </c>
      <c r="D195" s="23" t="s">
        <v>125</v>
      </c>
      <c r="E195" s="23" t="s">
        <v>534</v>
      </c>
      <c r="F195" s="24" t="s">
        <v>355</v>
      </c>
      <c r="G195" s="24" t="s">
        <v>171</v>
      </c>
      <c r="H195" s="25"/>
      <c r="I195" s="24" t="s">
        <v>227</v>
      </c>
      <c r="J195" s="24"/>
    </row>
    <row r="196" spans="1:10" s="4" customFormat="1" ht="70.5" customHeight="1">
      <c r="A196" s="21">
        <v>195</v>
      </c>
      <c r="B196" s="23" t="s">
        <v>292</v>
      </c>
      <c r="C196" s="23" t="s">
        <v>840</v>
      </c>
      <c r="D196" s="23" t="s">
        <v>125</v>
      </c>
      <c r="E196" s="23" t="s">
        <v>1003</v>
      </c>
      <c r="F196" s="24" t="s">
        <v>355</v>
      </c>
      <c r="G196" s="24" t="s">
        <v>171</v>
      </c>
      <c r="H196" s="25">
        <v>1000000</v>
      </c>
      <c r="I196" s="24" t="s">
        <v>227</v>
      </c>
      <c r="J196" s="24"/>
    </row>
    <row r="197" spans="1:10" s="4" customFormat="1" ht="63.75" customHeight="1">
      <c r="A197" s="21">
        <v>196</v>
      </c>
      <c r="B197" s="23" t="s">
        <v>292</v>
      </c>
      <c r="C197" s="23" t="s">
        <v>840</v>
      </c>
      <c r="D197" s="23" t="s">
        <v>125</v>
      </c>
      <c r="E197" s="23" t="s">
        <v>533</v>
      </c>
      <c r="F197" s="24" t="s">
        <v>355</v>
      </c>
      <c r="G197" s="24" t="s">
        <v>171</v>
      </c>
      <c r="H197" s="25">
        <v>200000</v>
      </c>
      <c r="I197" s="24" t="s">
        <v>227</v>
      </c>
      <c r="J197" s="24"/>
    </row>
    <row r="198" spans="1:10" s="4" customFormat="1" ht="60" customHeight="1">
      <c r="A198" s="21">
        <v>197</v>
      </c>
      <c r="B198" s="23" t="s">
        <v>292</v>
      </c>
      <c r="C198" s="23" t="s">
        <v>840</v>
      </c>
      <c r="D198" s="23" t="s">
        <v>125</v>
      </c>
      <c r="E198" s="23" t="s">
        <v>532</v>
      </c>
      <c r="F198" s="24" t="s">
        <v>358</v>
      </c>
      <c r="G198" s="24" t="s">
        <v>171</v>
      </c>
      <c r="H198" s="25">
        <v>1200000</v>
      </c>
      <c r="I198" s="24" t="s">
        <v>227</v>
      </c>
      <c r="J198" s="24"/>
    </row>
    <row r="199" spans="1:10" s="4" customFormat="1" ht="54.75" customHeight="1">
      <c r="A199" s="21">
        <v>198</v>
      </c>
      <c r="B199" s="23" t="s">
        <v>292</v>
      </c>
      <c r="C199" s="23" t="s">
        <v>840</v>
      </c>
      <c r="D199" s="23" t="s">
        <v>126</v>
      </c>
      <c r="E199" s="23" t="s">
        <v>524</v>
      </c>
      <c r="F199" s="24" t="s">
        <v>357</v>
      </c>
      <c r="G199" s="24" t="s">
        <v>171</v>
      </c>
      <c r="H199" s="25">
        <v>1000000</v>
      </c>
      <c r="I199" s="24" t="s">
        <v>227</v>
      </c>
      <c r="J199" s="24"/>
    </row>
    <row r="200" spans="1:10" s="4" customFormat="1" ht="60" customHeight="1">
      <c r="A200" s="21">
        <v>199</v>
      </c>
      <c r="B200" s="23" t="s">
        <v>292</v>
      </c>
      <c r="C200" s="23" t="s">
        <v>840</v>
      </c>
      <c r="D200" s="23" t="s">
        <v>876</v>
      </c>
      <c r="E200" s="23" t="s">
        <v>1005</v>
      </c>
      <c r="F200" s="24" t="s">
        <v>356</v>
      </c>
      <c r="G200" s="24" t="s">
        <v>171</v>
      </c>
      <c r="H200" s="25">
        <v>300000</v>
      </c>
      <c r="I200" s="24" t="s">
        <v>227</v>
      </c>
      <c r="J200" s="24" t="s">
        <v>246</v>
      </c>
    </row>
    <row r="201" spans="1:10" s="4" customFormat="1" ht="67.5" customHeight="1">
      <c r="A201" s="21">
        <v>200</v>
      </c>
      <c r="B201" s="23" t="s">
        <v>292</v>
      </c>
      <c r="C201" s="23" t="s">
        <v>840</v>
      </c>
      <c r="D201" s="23" t="s">
        <v>876</v>
      </c>
      <c r="E201" s="23" t="s">
        <v>523</v>
      </c>
      <c r="F201" s="24" t="s">
        <v>355</v>
      </c>
      <c r="G201" s="24" t="s">
        <v>171</v>
      </c>
      <c r="H201" s="25">
        <v>250000</v>
      </c>
      <c r="I201" s="24" t="s">
        <v>227</v>
      </c>
      <c r="J201" s="24"/>
    </row>
    <row r="202" spans="1:10" s="40" customFormat="1" ht="60" customHeight="1">
      <c r="A202" s="21">
        <v>201</v>
      </c>
      <c r="B202" s="23" t="s">
        <v>292</v>
      </c>
      <c r="C202" s="23" t="s">
        <v>840</v>
      </c>
      <c r="D202" s="23" t="s">
        <v>877</v>
      </c>
      <c r="E202" s="23" t="s">
        <v>805</v>
      </c>
      <c r="F202" s="24" t="s">
        <v>948</v>
      </c>
      <c r="G202" s="24" t="s">
        <v>966</v>
      </c>
      <c r="H202" s="25">
        <v>100000000</v>
      </c>
      <c r="I202" s="24"/>
      <c r="J202" s="24" t="s">
        <v>66</v>
      </c>
    </row>
    <row r="203" spans="1:10" s="4" customFormat="1" ht="60" customHeight="1">
      <c r="A203" s="21">
        <v>202</v>
      </c>
      <c r="B203" s="23" t="s">
        <v>292</v>
      </c>
      <c r="C203" s="23" t="s">
        <v>840</v>
      </c>
      <c r="D203" s="23" t="s">
        <v>877</v>
      </c>
      <c r="E203" s="23" t="s">
        <v>522</v>
      </c>
      <c r="F203" s="24" t="s">
        <v>354</v>
      </c>
      <c r="G203" s="24" t="s">
        <v>521</v>
      </c>
      <c r="H203" s="25">
        <v>3400000</v>
      </c>
      <c r="I203" s="24" t="s">
        <v>267</v>
      </c>
      <c r="J203" s="24" t="s">
        <v>762</v>
      </c>
    </row>
    <row r="204" spans="1:10" s="4" customFormat="1" ht="60" customHeight="1">
      <c r="A204" s="21">
        <v>203</v>
      </c>
      <c r="B204" s="23" t="s">
        <v>292</v>
      </c>
      <c r="C204" s="23" t="s">
        <v>840</v>
      </c>
      <c r="D204" s="23" t="s">
        <v>877</v>
      </c>
      <c r="E204" s="23" t="s">
        <v>613</v>
      </c>
      <c r="F204" s="24" t="s">
        <v>354</v>
      </c>
      <c r="G204" s="24" t="s">
        <v>614</v>
      </c>
      <c r="H204" s="25">
        <f>11330000/5</f>
        <v>2266000</v>
      </c>
      <c r="I204" s="24" t="s">
        <v>267</v>
      </c>
      <c r="J204" s="24" t="s">
        <v>764</v>
      </c>
    </row>
    <row r="205" spans="1:10" s="4" customFormat="1" ht="57.75" customHeight="1">
      <c r="A205" s="21">
        <v>204</v>
      </c>
      <c r="B205" s="23" t="s">
        <v>292</v>
      </c>
      <c r="C205" s="23" t="s">
        <v>840</v>
      </c>
      <c r="D205" s="23" t="s">
        <v>877</v>
      </c>
      <c r="E205" s="23" t="s">
        <v>530</v>
      </c>
      <c r="F205" s="24" t="s">
        <v>323</v>
      </c>
      <c r="G205" s="24" t="s">
        <v>529</v>
      </c>
      <c r="H205" s="25">
        <v>80000</v>
      </c>
      <c r="I205" s="24" t="s">
        <v>295</v>
      </c>
      <c r="J205" s="24" t="s">
        <v>66</v>
      </c>
    </row>
    <row r="206" spans="1:10" s="4" customFormat="1" ht="60" customHeight="1">
      <c r="A206" s="21">
        <v>205</v>
      </c>
      <c r="B206" s="23" t="s">
        <v>292</v>
      </c>
      <c r="C206" s="23" t="s">
        <v>840</v>
      </c>
      <c r="D206" s="23" t="s">
        <v>877</v>
      </c>
      <c r="E206" s="23" t="s">
        <v>531</v>
      </c>
      <c r="F206" s="24" t="s">
        <v>323</v>
      </c>
      <c r="G206" s="24" t="s">
        <v>529</v>
      </c>
      <c r="H206" s="25">
        <v>70000</v>
      </c>
      <c r="I206" s="24" t="s">
        <v>295</v>
      </c>
      <c r="J206" s="24" t="s">
        <v>66</v>
      </c>
    </row>
    <row r="207" spans="1:10" s="4" customFormat="1" ht="71.25" customHeight="1">
      <c r="A207" s="21">
        <v>206</v>
      </c>
      <c r="B207" s="23" t="s">
        <v>292</v>
      </c>
      <c r="C207" s="23" t="s">
        <v>840</v>
      </c>
      <c r="D207" s="23" t="s">
        <v>877</v>
      </c>
      <c r="E207" s="23" t="s">
        <v>1093</v>
      </c>
      <c r="F207" s="24" t="s">
        <v>323</v>
      </c>
      <c r="G207" s="24" t="s">
        <v>612</v>
      </c>
      <c r="H207" s="25">
        <v>19921438.079999998</v>
      </c>
      <c r="I207" s="24" t="s">
        <v>992</v>
      </c>
      <c r="J207" s="24" t="s">
        <v>127</v>
      </c>
    </row>
    <row r="208" spans="1:10" s="4" customFormat="1" ht="72" customHeight="1">
      <c r="A208" s="21">
        <v>207</v>
      </c>
      <c r="B208" s="23" t="s">
        <v>292</v>
      </c>
      <c r="C208" s="23" t="s">
        <v>840</v>
      </c>
      <c r="D208" s="23" t="s">
        <v>877</v>
      </c>
      <c r="E208" s="23" t="s">
        <v>920</v>
      </c>
      <c r="F208" s="24" t="s">
        <v>323</v>
      </c>
      <c r="G208" s="24" t="s">
        <v>611</v>
      </c>
      <c r="H208" s="25">
        <v>10000000</v>
      </c>
      <c r="I208" s="24" t="s">
        <v>297</v>
      </c>
      <c r="J208" s="24" t="s">
        <v>67</v>
      </c>
    </row>
    <row r="209" spans="1:10" s="4" customFormat="1" ht="60" customHeight="1">
      <c r="A209" s="21">
        <v>208</v>
      </c>
      <c r="B209" s="23" t="s">
        <v>292</v>
      </c>
      <c r="C209" s="23" t="s">
        <v>840</v>
      </c>
      <c r="D209" s="23" t="s">
        <v>877</v>
      </c>
      <c r="E209" s="23" t="s">
        <v>766</v>
      </c>
      <c r="F209" s="24" t="s">
        <v>354</v>
      </c>
      <c r="G209" s="24" t="s">
        <v>765</v>
      </c>
      <c r="H209" s="25">
        <f>16506000/5</f>
        <v>3301200</v>
      </c>
      <c r="I209" s="24" t="s">
        <v>267</v>
      </c>
      <c r="J209" s="24" t="s">
        <v>767</v>
      </c>
    </row>
    <row r="210" spans="1:10" s="4" customFormat="1" ht="60" customHeight="1">
      <c r="A210" s="21">
        <v>209</v>
      </c>
      <c r="B210" s="23" t="s">
        <v>292</v>
      </c>
      <c r="C210" s="23" t="s">
        <v>840</v>
      </c>
      <c r="D210" s="23" t="s">
        <v>877</v>
      </c>
      <c r="E210" s="23" t="s">
        <v>769</v>
      </c>
      <c r="F210" s="24" t="s">
        <v>354</v>
      </c>
      <c r="G210" s="24" t="s">
        <v>768</v>
      </c>
      <c r="H210" s="25">
        <v>5158800</v>
      </c>
      <c r="I210" s="24" t="s">
        <v>267</v>
      </c>
      <c r="J210" s="24"/>
    </row>
    <row r="211" spans="1:10" s="4" customFormat="1" ht="55.15" customHeight="1">
      <c r="A211" s="21">
        <v>210</v>
      </c>
      <c r="B211" s="23" t="s">
        <v>292</v>
      </c>
      <c r="C211" s="23" t="s">
        <v>841</v>
      </c>
      <c r="D211" s="23" t="s">
        <v>878</v>
      </c>
      <c r="E211" s="23" t="s">
        <v>528</v>
      </c>
      <c r="F211" s="24" t="s">
        <v>308</v>
      </c>
      <c r="G211" s="24" t="s">
        <v>171</v>
      </c>
      <c r="H211" s="25">
        <v>300000</v>
      </c>
      <c r="I211" s="24" t="s">
        <v>227</v>
      </c>
      <c r="J211" s="24"/>
    </row>
    <row r="212" spans="1:10" s="4" customFormat="1" ht="48" customHeight="1">
      <c r="A212" s="21">
        <v>211</v>
      </c>
      <c r="B212" s="23" t="s">
        <v>292</v>
      </c>
      <c r="C212" s="23" t="s">
        <v>841</v>
      </c>
      <c r="D212" s="23" t="s">
        <v>128</v>
      </c>
      <c r="E212" s="23" t="s">
        <v>520</v>
      </c>
      <c r="F212" s="24" t="s">
        <v>353</v>
      </c>
      <c r="G212" s="24" t="s">
        <v>10</v>
      </c>
      <c r="H212" s="25">
        <v>125000000</v>
      </c>
      <c r="I212" s="24" t="s">
        <v>227</v>
      </c>
      <c r="J212" s="24"/>
    </row>
    <row r="213" spans="1:10" s="4" customFormat="1" ht="48" customHeight="1">
      <c r="A213" s="21">
        <v>212</v>
      </c>
      <c r="B213" s="23" t="s">
        <v>292</v>
      </c>
      <c r="C213" s="23" t="s">
        <v>841</v>
      </c>
      <c r="D213" s="23" t="s">
        <v>128</v>
      </c>
      <c r="E213" s="23" t="s">
        <v>755</v>
      </c>
      <c r="F213" s="24" t="s">
        <v>352</v>
      </c>
      <c r="G213" s="24" t="s">
        <v>32</v>
      </c>
      <c r="H213" s="25">
        <v>45000000</v>
      </c>
      <c r="I213" s="24" t="s">
        <v>227</v>
      </c>
      <c r="J213" s="24"/>
    </row>
    <row r="214" spans="1:10" s="27" customFormat="1" ht="57.75" customHeight="1">
      <c r="A214" s="21">
        <v>213</v>
      </c>
      <c r="B214" s="23" t="s">
        <v>292</v>
      </c>
      <c r="C214" s="23" t="s">
        <v>841</v>
      </c>
      <c r="D214" s="23" t="s">
        <v>128</v>
      </c>
      <c r="E214" s="23" t="s">
        <v>519</v>
      </c>
      <c r="F214" s="24" t="s">
        <v>351</v>
      </c>
      <c r="G214" s="24" t="s">
        <v>171</v>
      </c>
      <c r="H214" s="25">
        <v>10000000</v>
      </c>
      <c r="I214" s="24" t="s">
        <v>227</v>
      </c>
      <c r="J214" s="24"/>
    </row>
    <row r="215" spans="1:10" ht="57" customHeight="1">
      <c r="A215" s="21">
        <v>214</v>
      </c>
      <c r="B215" s="23" t="s">
        <v>292</v>
      </c>
      <c r="C215" s="23" t="s">
        <v>841</v>
      </c>
      <c r="D215" s="23" t="s">
        <v>128</v>
      </c>
      <c r="E215" s="23" t="s">
        <v>518</v>
      </c>
      <c r="F215" s="24" t="s">
        <v>318</v>
      </c>
      <c r="G215" s="24" t="s">
        <v>171</v>
      </c>
      <c r="H215" s="25">
        <v>4000000</v>
      </c>
      <c r="I215" s="24" t="s">
        <v>227</v>
      </c>
      <c r="J215" s="24"/>
    </row>
    <row r="216" spans="1:10" s="27" customFormat="1" ht="61.5" customHeight="1">
      <c r="A216" s="21">
        <v>215</v>
      </c>
      <c r="B216" s="23" t="s">
        <v>292</v>
      </c>
      <c r="C216" s="23" t="s">
        <v>841</v>
      </c>
      <c r="D216" s="23" t="s">
        <v>128</v>
      </c>
      <c r="E216" s="23" t="s">
        <v>517</v>
      </c>
      <c r="F216" s="24" t="s">
        <v>514</v>
      </c>
      <c r="G216" s="24" t="s">
        <v>156</v>
      </c>
      <c r="H216" s="25">
        <v>12000000</v>
      </c>
      <c r="I216" s="24" t="s">
        <v>227</v>
      </c>
      <c r="J216" s="24"/>
    </row>
    <row r="217" spans="1:10" s="27" customFormat="1" ht="72" customHeight="1">
      <c r="A217" s="21">
        <v>216</v>
      </c>
      <c r="B217" s="23" t="s">
        <v>292</v>
      </c>
      <c r="C217" s="23" t="s">
        <v>841</v>
      </c>
      <c r="D217" s="23" t="s">
        <v>128</v>
      </c>
      <c r="E217" s="23" t="s">
        <v>801</v>
      </c>
      <c r="F217" s="24" t="s">
        <v>350</v>
      </c>
      <c r="G217" s="24" t="s">
        <v>171</v>
      </c>
      <c r="H217" s="25">
        <v>400000</v>
      </c>
      <c r="I217" s="24" t="s">
        <v>129</v>
      </c>
      <c r="J217" s="24" t="s">
        <v>1006</v>
      </c>
    </row>
    <row r="218" spans="1:10" s="41" customFormat="1" ht="60" customHeight="1">
      <c r="A218" s="21">
        <v>217</v>
      </c>
      <c r="B218" s="23" t="s">
        <v>292</v>
      </c>
      <c r="C218" s="23" t="s">
        <v>841</v>
      </c>
      <c r="D218" s="23" t="s">
        <v>128</v>
      </c>
      <c r="E218" s="23" t="s">
        <v>513</v>
      </c>
      <c r="F218" s="24" t="s">
        <v>350</v>
      </c>
      <c r="G218" s="24" t="s">
        <v>171</v>
      </c>
      <c r="H218" s="25">
        <v>25000000</v>
      </c>
      <c r="I218" s="24" t="s">
        <v>8</v>
      </c>
      <c r="J218" s="24" t="s">
        <v>130</v>
      </c>
    </row>
    <row r="219" spans="1:10" s="1" customFormat="1" ht="60" customHeight="1">
      <c r="A219" s="21">
        <v>218</v>
      </c>
      <c r="B219" s="23" t="s">
        <v>292</v>
      </c>
      <c r="C219" s="23" t="s">
        <v>841</v>
      </c>
      <c r="D219" s="23" t="s">
        <v>128</v>
      </c>
      <c r="E219" s="23" t="s">
        <v>512</v>
      </c>
      <c r="F219" s="24" t="s">
        <v>238</v>
      </c>
      <c r="G219" s="24" t="s">
        <v>171</v>
      </c>
      <c r="H219" s="25">
        <v>200000</v>
      </c>
      <c r="I219" s="24" t="s">
        <v>227</v>
      </c>
      <c r="J219" s="24"/>
    </row>
    <row r="220" spans="1:10" s="1" customFormat="1" ht="60" customHeight="1">
      <c r="A220" s="21">
        <v>219</v>
      </c>
      <c r="B220" s="23" t="s">
        <v>292</v>
      </c>
      <c r="C220" s="23" t="s">
        <v>841</v>
      </c>
      <c r="D220" s="23" t="s">
        <v>128</v>
      </c>
      <c r="E220" s="23" t="s">
        <v>511</v>
      </c>
      <c r="F220" s="24" t="s">
        <v>318</v>
      </c>
      <c r="G220" s="24" t="s">
        <v>171</v>
      </c>
      <c r="H220" s="25">
        <v>25500000</v>
      </c>
      <c r="I220" s="24" t="s">
        <v>227</v>
      </c>
      <c r="J220" s="24" t="s">
        <v>131</v>
      </c>
    </row>
    <row r="221" spans="1:10" s="1" customFormat="1" ht="60" customHeight="1">
      <c r="A221" s="21">
        <v>220</v>
      </c>
      <c r="B221" s="23" t="s">
        <v>292</v>
      </c>
      <c r="C221" s="23" t="s">
        <v>841</v>
      </c>
      <c r="D221" s="23" t="s">
        <v>128</v>
      </c>
      <c r="E221" s="23" t="s">
        <v>770</v>
      </c>
      <c r="F221" s="24" t="s">
        <v>771</v>
      </c>
      <c r="G221" s="24" t="s">
        <v>510</v>
      </c>
      <c r="H221" s="25">
        <v>8000000</v>
      </c>
      <c r="I221" s="24" t="s">
        <v>991</v>
      </c>
      <c r="J221" s="24"/>
    </row>
    <row r="222" spans="1:10" s="1" customFormat="1" ht="60" customHeight="1">
      <c r="A222" s="21">
        <v>221</v>
      </c>
      <c r="B222" s="23" t="s">
        <v>292</v>
      </c>
      <c r="C222" s="23" t="s">
        <v>841</v>
      </c>
      <c r="D222" s="23" t="s">
        <v>128</v>
      </c>
      <c r="E222" s="23" t="s">
        <v>508</v>
      </c>
      <c r="F222" s="24" t="s">
        <v>949</v>
      </c>
      <c r="G222" s="24" t="s">
        <v>171</v>
      </c>
      <c r="H222" s="25">
        <v>200000000</v>
      </c>
      <c r="I222" s="24"/>
      <c r="J222" s="24"/>
    </row>
    <row r="223" spans="1:10" s="1" customFormat="1" ht="60" customHeight="1">
      <c r="A223" s="21">
        <v>222</v>
      </c>
      <c r="B223" s="23" t="s">
        <v>292</v>
      </c>
      <c r="C223" s="23" t="s">
        <v>841</v>
      </c>
      <c r="D223" s="23" t="s">
        <v>132</v>
      </c>
      <c r="E223" s="23" t="s">
        <v>507</v>
      </c>
      <c r="F223" s="24" t="s">
        <v>84</v>
      </c>
      <c r="G223" s="24" t="s">
        <v>171</v>
      </c>
      <c r="H223" s="25">
        <v>40000000</v>
      </c>
      <c r="I223" s="24" t="s">
        <v>227</v>
      </c>
      <c r="J223" s="24" t="s">
        <v>54</v>
      </c>
    </row>
    <row r="224" spans="1:10" s="1" customFormat="1" ht="60" customHeight="1">
      <c r="A224" s="21">
        <v>223</v>
      </c>
      <c r="B224" s="23" t="s">
        <v>292</v>
      </c>
      <c r="C224" s="23" t="s">
        <v>841</v>
      </c>
      <c r="D224" s="23" t="s">
        <v>132</v>
      </c>
      <c r="E224" s="23" t="s">
        <v>506</v>
      </c>
      <c r="F224" s="24" t="s">
        <v>950</v>
      </c>
      <c r="G224" s="24" t="s">
        <v>171</v>
      </c>
      <c r="H224" s="25">
        <v>72000000</v>
      </c>
      <c r="I224" s="24" t="s">
        <v>227</v>
      </c>
      <c r="J224" s="24" t="s">
        <v>133</v>
      </c>
    </row>
    <row r="225" spans="1:10" s="1" customFormat="1" ht="60" customHeight="1">
      <c r="A225" s="21">
        <v>224</v>
      </c>
      <c r="B225" s="23" t="s">
        <v>292</v>
      </c>
      <c r="C225" s="23" t="s">
        <v>841</v>
      </c>
      <c r="D225" s="23" t="s">
        <v>132</v>
      </c>
      <c r="E225" s="23" t="s">
        <v>500</v>
      </c>
      <c r="F225" s="24" t="s">
        <v>318</v>
      </c>
      <c r="G225" s="24" t="s">
        <v>171</v>
      </c>
      <c r="H225" s="25">
        <v>5400000</v>
      </c>
      <c r="I225" s="24" t="s">
        <v>304</v>
      </c>
      <c r="J225" s="24"/>
    </row>
    <row r="226" spans="1:10" s="1" customFormat="1" ht="60" customHeight="1">
      <c r="A226" s="21">
        <v>225</v>
      </c>
      <c r="B226" s="23" t="s">
        <v>292</v>
      </c>
      <c r="C226" s="23" t="s">
        <v>841</v>
      </c>
      <c r="D226" s="23" t="s">
        <v>132</v>
      </c>
      <c r="E226" s="23" t="s">
        <v>501</v>
      </c>
      <c r="F226" s="24" t="s">
        <v>318</v>
      </c>
      <c r="G226" s="24" t="s">
        <v>171</v>
      </c>
      <c r="H226" s="25">
        <v>600000</v>
      </c>
      <c r="I226" s="24" t="s">
        <v>304</v>
      </c>
      <c r="J226" s="24"/>
    </row>
    <row r="227" spans="1:10" s="1" customFormat="1" ht="60" customHeight="1">
      <c r="A227" s="21">
        <v>226</v>
      </c>
      <c r="B227" s="23" t="s">
        <v>292</v>
      </c>
      <c r="C227" s="23" t="s">
        <v>841</v>
      </c>
      <c r="D227" s="23" t="s">
        <v>134</v>
      </c>
      <c r="E227" s="23" t="s">
        <v>505</v>
      </c>
      <c r="F227" s="24" t="s">
        <v>349</v>
      </c>
      <c r="G227" s="24" t="s">
        <v>171</v>
      </c>
      <c r="H227" s="25">
        <v>5000000</v>
      </c>
      <c r="I227" s="24" t="s">
        <v>49</v>
      </c>
      <c r="J227" s="24" t="s">
        <v>135</v>
      </c>
    </row>
    <row r="228" spans="1:10" s="26" customFormat="1" ht="60" customHeight="1">
      <c r="A228" s="21">
        <v>227</v>
      </c>
      <c r="B228" s="23" t="s">
        <v>292</v>
      </c>
      <c r="C228" s="23" t="s">
        <v>841</v>
      </c>
      <c r="D228" s="23" t="s">
        <v>134</v>
      </c>
      <c r="E228" s="23" t="s">
        <v>610</v>
      </c>
      <c r="F228" s="24" t="s">
        <v>318</v>
      </c>
      <c r="G228" s="24" t="s">
        <v>171</v>
      </c>
      <c r="H228" s="25">
        <v>3000000</v>
      </c>
      <c r="I228" s="24" t="s">
        <v>227</v>
      </c>
      <c r="J228" s="24"/>
    </row>
    <row r="229" spans="1:10" s="1" customFormat="1" ht="60" customHeight="1">
      <c r="A229" s="21">
        <v>228</v>
      </c>
      <c r="B229" s="23" t="s">
        <v>292</v>
      </c>
      <c r="C229" s="23" t="s">
        <v>841</v>
      </c>
      <c r="D229" s="23" t="s">
        <v>879</v>
      </c>
      <c r="E229" s="23" t="s">
        <v>504</v>
      </c>
      <c r="F229" s="24" t="s">
        <v>318</v>
      </c>
      <c r="G229" s="24" t="s">
        <v>171</v>
      </c>
      <c r="H229" s="25">
        <v>3000000</v>
      </c>
      <c r="I229" s="24" t="s">
        <v>990</v>
      </c>
      <c r="J229" s="24" t="s">
        <v>9</v>
      </c>
    </row>
    <row r="230" spans="1:10" s="26" customFormat="1" ht="57.75" customHeight="1">
      <c r="A230" s="21">
        <v>229</v>
      </c>
      <c r="B230" s="23" t="s">
        <v>292</v>
      </c>
      <c r="C230" s="23" t="s">
        <v>841</v>
      </c>
      <c r="D230" s="23" t="s">
        <v>879</v>
      </c>
      <c r="E230" s="23" t="s">
        <v>811</v>
      </c>
      <c r="F230" s="24" t="s">
        <v>407</v>
      </c>
      <c r="G230" s="24" t="s">
        <v>171</v>
      </c>
      <c r="H230" s="25">
        <v>300000</v>
      </c>
      <c r="I230" s="24" t="s">
        <v>304</v>
      </c>
      <c r="J230" s="24" t="s">
        <v>136</v>
      </c>
    </row>
    <row r="231" spans="1:10" s="1" customFormat="1" ht="56.25" customHeight="1">
      <c r="A231" s="21">
        <v>230</v>
      </c>
      <c r="B231" s="23" t="s">
        <v>292</v>
      </c>
      <c r="C231" s="23" t="s">
        <v>841</v>
      </c>
      <c r="D231" s="23" t="s">
        <v>879</v>
      </c>
      <c r="E231" s="23" t="s">
        <v>502</v>
      </c>
      <c r="F231" s="24" t="s">
        <v>238</v>
      </c>
      <c r="G231" s="24" t="s">
        <v>503</v>
      </c>
      <c r="H231" s="25">
        <v>500000</v>
      </c>
      <c r="I231" s="24" t="s">
        <v>227</v>
      </c>
      <c r="J231" s="24"/>
    </row>
    <row r="232" spans="1:10" s="1" customFormat="1" ht="57.75" customHeight="1">
      <c r="A232" s="21">
        <v>231</v>
      </c>
      <c r="B232" s="23" t="s">
        <v>292</v>
      </c>
      <c r="C232" s="23" t="s">
        <v>841</v>
      </c>
      <c r="D232" s="23" t="s">
        <v>879</v>
      </c>
      <c r="E232" s="23" t="s">
        <v>499</v>
      </c>
      <c r="F232" s="24" t="s">
        <v>312</v>
      </c>
      <c r="G232" s="24" t="s">
        <v>171</v>
      </c>
      <c r="H232" s="25">
        <v>14000000</v>
      </c>
      <c r="I232" s="24" t="s">
        <v>227</v>
      </c>
      <c r="J232" s="24" t="s">
        <v>131</v>
      </c>
    </row>
    <row r="233" spans="1:10" s="26" customFormat="1" ht="52.5" customHeight="1">
      <c r="A233" s="21">
        <v>232</v>
      </c>
      <c r="B233" s="23" t="s">
        <v>292</v>
      </c>
      <c r="C233" s="23" t="s">
        <v>137</v>
      </c>
      <c r="D233" s="23" t="s">
        <v>880</v>
      </c>
      <c r="E233" s="23" t="s">
        <v>494</v>
      </c>
      <c r="F233" s="24" t="s">
        <v>348</v>
      </c>
      <c r="G233" s="24" t="s">
        <v>156</v>
      </c>
      <c r="H233" s="25">
        <v>40000000</v>
      </c>
      <c r="I233" s="24" t="s">
        <v>227</v>
      </c>
      <c r="J233" s="24"/>
    </row>
    <row r="234" spans="1:10" s="1" customFormat="1" ht="55.5" customHeight="1">
      <c r="A234" s="21">
        <v>233</v>
      </c>
      <c r="B234" s="23" t="s">
        <v>292</v>
      </c>
      <c r="C234" s="23" t="s">
        <v>137</v>
      </c>
      <c r="D234" s="23" t="s">
        <v>880</v>
      </c>
      <c r="E234" s="23" t="s">
        <v>496</v>
      </c>
      <c r="F234" s="24" t="s">
        <v>338</v>
      </c>
      <c r="G234" s="24" t="s">
        <v>495</v>
      </c>
      <c r="H234" s="25">
        <v>3000000</v>
      </c>
      <c r="I234" s="24" t="s">
        <v>227</v>
      </c>
      <c r="J234" s="24" t="s">
        <v>138</v>
      </c>
    </row>
    <row r="235" spans="1:10" s="1" customFormat="1" ht="51" customHeight="1">
      <c r="A235" s="21">
        <v>234</v>
      </c>
      <c r="B235" s="23" t="s">
        <v>292</v>
      </c>
      <c r="C235" s="23" t="s">
        <v>137</v>
      </c>
      <c r="D235" s="23" t="s">
        <v>880</v>
      </c>
      <c r="E235" s="23" t="s">
        <v>547</v>
      </c>
      <c r="F235" s="24" t="s">
        <v>338</v>
      </c>
      <c r="G235" s="24" t="s">
        <v>485</v>
      </c>
      <c r="H235" s="25">
        <v>39590028.539999999</v>
      </c>
      <c r="I235" s="24" t="s">
        <v>227</v>
      </c>
      <c r="J235" s="24" t="s">
        <v>139</v>
      </c>
    </row>
    <row r="236" spans="1:10" s="26" customFormat="1" ht="89.25" customHeight="1">
      <c r="A236" s="21">
        <v>235</v>
      </c>
      <c r="B236" s="23" t="s">
        <v>292</v>
      </c>
      <c r="C236" s="23" t="s">
        <v>137</v>
      </c>
      <c r="D236" s="23" t="s">
        <v>880</v>
      </c>
      <c r="E236" s="23" t="s">
        <v>497</v>
      </c>
      <c r="F236" s="24" t="s">
        <v>347</v>
      </c>
      <c r="G236" s="24" t="s">
        <v>171</v>
      </c>
      <c r="H236" s="25">
        <v>20000000</v>
      </c>
      <c r="I236" s="24" t="s">
        <v>49</v>
      </c>
      <c r="J236" s="24" t="s">
        <v>140</v>
      </c>
    </row>
    <row r="237" spans="1:10" s="27" customFormat="1" ht="50.25" customHeight="1">
      <c r="A237" s="21">
        <v>236</v>
      </c>
      <c r="B237" s="23" t="s">
        <v>292</v>
      </c>
      <c r="C237" s="23" t="s">
        <v>137</v>
      </c>
      <c r="D237" s="23" t="s">
        <v>880</v>
      </c>
      <c r="E237" s="23" t="s">
        <v>673</v>
      </c>
      <c r="F237" s="24" t="s">
        <v>308</v>
      </c>
      <c r="G237" s="24" t="s">
        <v>171</v>
      </c>
      <c r="H237" s="25">
        <v>1184508.96</v>
      </c>
      <c r="I237" s="24" t="s">
        <v>227</v>
      </c>
      <c r="J237" s="24"/>
    </row>
    <row r="238" spans="1:10" s="27" customFormat="1" ht="50.25" customHeight="1">
      <c r="A238" s="21">
        <v>237</v>
      </c>
      <c r="B238" s="23" t="s">
        <v>292</v>
      </c>
      <c r="C238" s="23" t="s">
        <v>137</v>
      </c>
      <c r="D238" s="23" t="s">
        <v>880</v>
      </c>
      <c r="E238" s="23" t="s">
        <v>674</v>
      </c>
      <c r="F238" s="24" t="s">
        <v>308</v>
      </c>
      <c r="G238" s="24" t="s">
        <v>171</v>
      </c>
      <c r="H238" s="25">
        <v>2778445.43</v>
      </c>
      <c r="I238" s="24" t="s">
        <v>227</v>
      </c>
      <c r="J238" s="24"/>
    </row>
    <row r="239" spans="1:10" s="26" customFormat="1" ht="48.75" customHeight="1">
      <c r="A239" s="21">
        <v>238</v>
      </c>
      <c r="B239" s="23" t="s">
        <v>292</v>
      </c>
      <c r="C239" s="23" t="s">
        <v>137</v>
      </c>
      <c r="D239" s="23" t="s">
        <v>880</v>
      </c>
      <c r="E239" s="23" t="s">
        <v>545</v>
      </c>
      <c r="F239" s="24" t="s">
        <v>308</v>
      </c>
      <c r="G239" s="24" t="s">
        <v>171</v>
      </c>
      <c r="H239" s="25">
        <v>1300000</v>
      </c>
      <c r="I239" s="24" t="s">
        <v>227</v>
      </c>
      <c r="J239" s="24"/>
    </row>
    <row r="240" spans="1:10" s="26" customFormat="1" ht="60" customHeight="1">
      <c r="A240" s="21">
        <v>239</v>
      </c>
      <c r="B240" s="23" t="s">
        <v>292</v>
      </c>
      <c r="C240" s="23" t="s">
        <v>137</v>
      </c>
      <c r="D240" s="23" t="s">
        <v>880</v>
      </c>
      <c r="E240" s="23" t="s">
        <v>493</v>
      </c>
      <c r="F240" s="24" t="s">
        <v>346</v>
      </c>
      <c r="G240" s="24" t="s">
        <v>171</v>
      </c>
      <c r="H240" s="25">
        <v>2400000</v>
      </c>
      <c r="I240" s="24" t="s">
        <v>227</v>
      </c>
      <c r="J240" s="24"/>
    </row>
    <row r="241" spans="1:10" s="2" customFormat="1" ht="60" customHeight="1">
      <c r="A241" s="21">
        <v>240</v>
      </c>
      <c r="B241" s="23" t="s">
        <v>292</v>
      </c>
      <c r="C241" s="23" t="s">
        <v>137</v>
      </c>
      <c r="D241" s="23" t="s">
        <v>880</v>
      </c>
      <c r="E241" s="23" t="s">
        <v>546</v>
      </c>
      <c r="F241" s="24" t="s">
        <v>346</v>
      </c>
      <c r="G241" s="24" t="s">
        <v>498</v>
      </c>
      <c r="H241" s="25">
        <v>7228004.5700000003</v>
      </c>
      <c r="I241" s="24" t="s">
        <v>227</v>
      </c>
      <c r="J241" s="24"/>
    </row>
    <row r="242" spans="1:10" s="2" customFormat="1" ht="60" customHeight="1">
      <c r="A242" s="21">
        <v>241</v>
      </c>
      <c r="B242" s="23" t="s">
        <v>292</v>
      </c>
      <c r="C242" s="23" t="s">
        <v>137</v>
      </c>
      <c r="D242" s="23" t="s">
        <v>880</v>
      </c>
      <c r="E242" s="23" t="s">
        <v>784</v>
      </c>
      <c r="F242" s="24" t="s">
        <v>346</v>
      </c>
      <c r="G242" s="24" t="s">
        <v>489</v>
      </c>
      <c r="H242" s="25">
        <v>20000</v>
      </c>
      <c r="I242" s="24" t="s">
        <v>227</v>
      </c>
      <c r="J242" s="24" t="s">
        <v>141</v>
      </c>
    </row>
    <row r="243" spans="1:10" s="35" customFormat="1" ht="55.5" customHeight="1">
      <c r="A243" s="21">
        <v>242</v>
      </c>
      <c r="B243" s="23" t="s">
        <v>292</v>
      </c>
      <c r="C243" s="23" t="s">
        <v>137</v>
      </c>
      <c r="D243" s="23" t="s">
        <v>880</v>
      </c>
      <c r="E243" s="23" t="s">
        <v>795</v>
      </c>
      <c r="F243" s="24" t="s">
        <v>346</v>
      </c>
      <c r="G243" s="24" t="s">
        <v>966</v>
      </c>
      <c r="H243" s="25">
        <f>4704000000/4.92</f>
        <v>956097560.97560978</v>
      </c>
      <c r="I243" s="24" t="s">
        <v>227</v>
      </c>
      <c r="J243" s="24" t="s">
        <v>142</v>
      </c>
    </row>
    <row r="244" spans="1:10" s="4" customFormat="1" ht="48" customHeight="1">
      <c r="A244" s="21">
        <v>243</v>
      </c>
      <c r="B244" s="23" t="s">
        <v>292</v>
      </c>
      <c r="C244" s="23" t="s">
        <v>137</v>
      </c>
      <c r="D244" s="23" t="s">
        <v>880</v>
      </c>
      <c r="E244" s="23" t="s">
        <v>527</v>
      </c>
      <c r="F244" s="24" t="s">
        <v>346</v>
      </c>
      <c r="G244" s="24" t="s">
        <v>488</v>
      </c>
      <c r="H244" s="25">
        <v>2500000</v>
      </c>
      <c r="I244" s="24" t="s">
        <v>227</v>
      </c>
      <c r="J244" s="24" t="s">
        <v>141</v>
      </c>
    </row>
    <row r="245" spans="1:10" s="16" customFormat="1" ht="60" customHeight="1">
      <c r="A245" s="21">
        <v>244</v>
      </c>
      <c r="B245" s="23" t="s">
        <v>292</v>
      </c>
      <c r="C245" s="23" t="s">
        <v>137</v>
      </c>
      <c r="D245" s="23" t="s">
        <v>880</v>
      </c>
      <c r="E245" s="23" t="s">
        <v>526</v>
      </c>
      <c r="F245" s="24" t="s">
        <v>346</v>
      </c>
      <c r="G245" s="24" t="s">
        <v>488</v>
      </c>
      <c r="H245" s="25">
        <v>16315000</v>
      </c>
      <c r="I245" s="24" t="s">
        <v>227</v>
      </c>
      <c r="J245" s="24" t="s">
        <v>813</v>
      </c>
    </row>
    <row r="246" spans="1:10" s="4" customFormat="1" ht="60" customHeight="1">
      <c r="A246" s="21">
        <v>245</v>
      </c>
      <c r="B246" s="23" t="s">
        <v>292</v>
      </c>
      <c r="C246" s="23" t="s">
        <v>137</v>
      </c>
      <c r="D246" s="23" t="s">
        <v>880</v>
      </c>
      <c r="E246" s="23" t="s">
        <v>490</v>
      </c>
      <c r="F246" s="24" t="s">
        <v>345</v>
      </c>
      <c r="G246" s="24" t="s">
        <v>143</v>
      </c>
      <c r="H246" s="25">
        <f>339388520.49/5</f>
        <v>67877704.098000005</v>
      </c>
      <c r="I246" s="24" t="s">
        <v>227</v>
      </c>
      <c r="J246" s="24" t="s">
        <v>9</v>
      </c>
    </row>
    <row r="247" spans="1:10" s="1" customFormat="1" ht="60" customHeight="1">
      <c r="A247" s="21">
        <v>246</v>
      </c>
      <c r="B247" s="23" t="s">
        <v>292</v>
      </c>
      <c r="C247" s="23" t="s">
        <v>137</v>
      </c>
      <c r="D247" s="23" t="s">
        <v>880</v>
      </c>
      <c r="E247" s="23" t="s">
        <v>492</v>
      </c>
      <c r="F247" s="24" t="s">
        <v>344</v>
      </c>
      <c r="G247" s="24" t="s">
        <v>967</v>
      </c>
      <c r="H247" s="25">
        <v>91021858.989999995</v>
      </c>
      <c r="I247" s="24" t="s">
        <v>227</v>
      </c>
      <c r="J247" s="24"/>
    </row>
    <row r="248" spans="1:10" s="1" customFormat="1" ht="52.5" customHeight="1">
      <c r="A248" s="21">
        <v>247</v>
      </c>
      <c r="B248" s="23" t="s">
        <v>292</v>
      </c>
      <c r="C248" s="23" t="s">
        <v>137</v>
      </c>
      <c r="D248" s="23" t="s">
        <v>880</v>
      </c>
      <c r="E248" s="23" t="s">
        <v>544</v>
      </c>
      <c r="F248" s="24" t="s">
        <v>796</v>
      </c>
      <c r="G248" s="24" t="s">
        <v>171</v>
      </c>
      <c r="H248" s="25">
        <v>90000000</v>
      </c>
      <c r="I248" s="24" t="s">
        <v>227</v>
      </c>
      <c r="J248" s="24" t="s">
        <v>144</v>
      </c>
    </row>
    <row r="249" spans="1:10" s="26" customFormat="1" ht="49.5" customHeight="1">
      <c r="A249" s="21">
        <v>248</v>
      </c>
      <c r="B249" s="23" t="s">
        <v>292</v>
      </c>
      <c r="C249" s="23" t="s">
        <v>137</v>
      </c>
      <c r="D249" s="23" t="s">
        <v>880</v>
      </c>
      <c r="E249" s="23" t="s">
        <v>543</v>
      </c>
      <c r="F249" s="24" t="s">
        <v>343</v>
      </c>
      <c r="G249" s="24" t="s">
        <v>486</v>
      </c>
      <c r="H249" s="25">
        <v>3500000</v>
      </c>
      <c r="I249" s="24" t="s">
        <v>227</v>
      </c>
      <c r="J249" s="24" t="s">
        <v>145</v>
      </c>
    </row>
    <row r="250" spans="1:10" s="26" customFormat="1" ht="67.5" customHeight="1">
      <c r="A250" s="21">
        <v>249</v>
      </c>
      <c r="B250" s="23" t="s">
        <v>292</v>
      </c>
      <c r="C250" s="23" t="s">
        <v>137</v>
      </c>
      <c r="D250" s="23" t="s">
        <v>880</v>
      </c>
      <c r="E250" s="23" t="s">
        <v>540</v>
      </c>
      <c r="F250" s="24" t="s">
        <v>343</v>
      </c>
      <c r="G250" s="24" t="s">
        <v>968</v>
      </c>
      <c r="H250" s="25">
        <v>3500000</v>
      </c>
      <c r="I250" s="24" t="s">
        <v>227</v>
      </c>
      <c r="J250" s="24" t="s">
        <v>145</v>
      </c>
    </row>
    <row r="251" spans="1:10" s="27" customFormat="1" ht="51.75" customHeight="1">
      <c r="A251" s="21">
        <v>250</v>
      </c>
      <c r="B251" s="23" t="s">
        <v>292</v>
      </c>
      <c r="C251" s="23" t="s">
        <v>137</v>
      </c>
      <c r="D251" s="23" t="s">
        <v>880</v>
      </c>
      <c r="E251" s="23" t="s">
        <v>541</v>
      </c>
      <c r="F251" s="24" t="s">
        <v>343</v>
      </c>
      <c r="G251" s="24" t="s">
        <v>487</v>
      </c>
      <c r="H251" s="25">
        <v>5000000</v>
      </c>
      <c r="I251" s="24" t="s">
        <v>227</v>
      </c>
      <c r="J251" s="24" t="s">
        <v>145</v>
      </c>
    </row>
    <row r="252" spans="1:10" s="26" customFormat="1" ht="54.75" customHeight="1">
      <c r="A252" s="21">
        <v>251</v>
      </c>
      <c r="B252" s="23" t="s">
        <v>292</v>
      </c>
      <c r="C252" s="23" t="s">
        <v>137</v>
      </c>
      <c r="D252" s="23" t="s">
        <v>880</v>
      </c>
      <c r="E252" s="23" t="s">
        <v>491</v>
      </c>
      <c r="F252" s="24" t="s">
        <v>343</v>
      </c>
      <c r="G252" s="24" t="s">
        <v>485</v>
      </c>
      <c r="H252" s="25">
        <v>4500000</v>
      </c>
      <c r="I252" s="24" t="s">
        <v>227</v>
      </c>
      <c r="J252" s="24" t="s">
        <v>145</v>
      </c>
    </row>
    <row r="253" spans="1:10" s="1" customFormat="1" ht="51" customHeight="1">
      <c r="A253" s="21">
        <v>252</v>
      </c>
      <c r="B253" s="23" t="s">
        <v>292</v>
      </c>
      <c r="C253" s="23" t="s">
        <v>137</v>
      </c>
      <c r="D253" s="23" t="s">
        <v>880</v>
      </c>
      <c r="E253" s="23" t="s">
        <v>542</v>
      </c>
      <c r="F253" s="24" t="s">
        <v>343</v>
      </c>
      <c r="G253" s="24" t="s">
        <v>484</v>
      </c>
      <c r="H253" s="25">
        <v>7000000</v>
      </c>
      <c r="I253" s="24" t="s">
        <v>227</v>
      </c>
      <c r="J253" s="24" t="s">
        <v>141</v>
      </c>
    </row>
    <row r="254" spans="1:10" s="1" customFormat="1" ht="49.5" customHeight="1">
      <c r="A254" s="21">
        <v>253</v>
      </c>
      <c r="B254" s="23" t="s">
        <v>292</v>
      </c>
      <c r="C254" s="23" t="s">
        <v>137</v>
      </c>
      <c r="D254" s="23" t="s">
        <v>881</v>
      </c>
      <c r="E254" s="23" t="s">
        <v>483</v>
      </c>
      <c r="F254" s="24" t="s">
        <v>282</v>
      </c>
      <c r="G254" s="24" t="s">
        <v>13</v>
      </c>
      <c r="H254" s="25">
        <v>25000000</v>
      </c>
      <c r="I254" s="24" t="s">
        <v>227</v>
      </c>
      <c r="J254" s="24"/>
    </row>
    <row r="255" spans="1:10" s="1" customFormat="1" ht="53.25" customHeight="1">
      <c r="A255" s="21">
        <v>254</v>
      </c>
      <c r="B255" s="23" t="s">
        <v>292</v>
      </c>
      <c r="C255" s="23" t="s">
        <v>137</v>
      </c>
      <c r="D255" s="23" t="s">
        <v>881</v>
      </c>
      <c r="E255" s="23" t="s">
        <v>482</v>
      </c>
      <c r="F255" s="24" t="s">
        <v>343</v>
      </c>
      <c r="G255" s="24" t="s">
        <v>969</v>
      </c>
      <c r="H255" s="25">
        <v>12709708.060000001</v>
      </c>
      <c r="I255" s="24" t="s">
        <v>227</v>
      </c>
      <c r="J255" s="24" t="s">
        <v>71</v>
      </c>
    </row>
    <row r="256" spans="1:10" s="4" customFormat="1" ht="51.75" customHeight="1">
      <c r="A256" s="21">
        <v>255</v>
      </c>
      <c r="B256" s="23" t="s">
        <v>292</v>
      </c>
      <c r="C256" s="23" t="s">
        <v>137</v>
      </c>
      <c r="D256" s="23" t="s">
        <v>881</v>
      </c>
      <c r="E256" s="23" t="s">
        <v>481</v>
      </c>
      <c r="F256" s="24" t="s">
        <v>84</v>
      </c>
      <c r="G256" s="24" t="s">
        <v>171</v>
      </c>
      <c r="H256" s="25">
        <v>10000000</v>
      </c>
      <c r="I256" s="24" t="s">
        <v>227</v>
      </c>
      <c r="J256" s="24"/>
    </row>
    <row r="257" spans="1:10" s="4" customFormat="1" ht="45.4" customHeight="1">
      <c r="A257" s="21">
        <v>256</v>
      </c>
      <c r="B257" s="23" t="s">
        <v>292</v>
      </c>
      <c r="C257" s="23" t="s">
        <v>137</v>
      </c>
      <c r="D257" s="23" t="s">
        <v>881</v>
      </c>
      <c r="E257" s="23" t="s">
        <v>480</v>
      </c>
      <c r="F257" s="24" t="s">
        <v>318</v>
      </c>
      <c r="G257" s="24" t="s">
        <v>171</v>
      </c>
      <c r="H257" s="25">
        <f>17*5000000</f>
        <v>85000000</v>
      </c>
      <c r="I257" s="24" t="s">
        <v>227</v>
      </c>
      <c r="J257" s="24" t="s">
        <v>983</v>
      </c>
    </row>
    <row r="258" spans="1:10" s="4" customFormat="1" ht="48" customHeight="1">
      <c r="A258" s="21">
        <v>257</v>
      </c>
      <c r="B258" s="23" t="s">
        <v>292</v>
      </c>
      <c r="C258" s="23" t="s">
        <v>137</v>
      </c>
      <c r="D258" s="23" t="s">
        <v>881</v>
      </c>
      <c r="E258" s="23" t="s">
        <v>479</v>
      </c>
      <c r="F258" s="24" t="s">
        <v>342</v>
      </c>
      <c r="G258" s="24" t="s">
        <v>171</v>
      </c>
      <c r="H258" s="25">
        <v>6000000</v>
      </c>
      <c r="I258" s="24" t="s">
        <v>227</v>
      </c>
      <c r="J258" s="24"/>
    </row>
    <row r="259" spans="1:10" s="1" customFormat="1" ht="54" customHeight="1">
      <c r="A259" s="21">
        <v>258</v>
      </c>
      <c r="B259" s="23" t="s">
        <v>292</v>
      </c>
      <c r="C259" s="23" t="s">
        <v>137</v>
      </c>
      <c r="D259" s="23" t="s">
        <v>146</v>
      </c>
      <c r="E259" s="23" t="s">
        <v>478</v>
      </c>
      <c r="F259" s="24" t="s">
        <v>341</v>
      </c>
      <c r="G259" s="24" t="s">
        <v>171</v>
      </c>
      <c r="H259" s="25">
        <v>100000000</v>
      </c>
      <c r="I259" s="24" t="s">
        <v>227</v>
      </c>
      <c r="J259" s="24"/>
    </row>
    <row r="260" spans="1:10" s="1" customFormat="1" ht="60" customHeight="1">
      <c r="A260" s="21">
        <v>259</v>
      </c>
      <c r="B260" s="23" t="s">
        <v>292</v>
      </c>
      <c r="C260" s="23" t="s">
        <v>137</v>
      </c>
      <c r="D260" s="23" t="s">
        <v>146</v>
      </c>
      <c r="E260" s="23" t="s">
        <v>476</v>
      </c>
      <c r="F260" s="24" t="s">
        <v>282</v>
      </c>
      <c r="G260" s="24" t="s">
        <v>477</v>
      </c>
      <c r="H260" s="25">
        <v>4000000</v>
      </c>
      <c r="I260" s="24" t="s">
        <v>227</v>
      </c>
      <c r="J260" s="24"/>
    </row>
    <row r="261" spans="1:10" s="1" customFormat="1" ht="60" customHeight="1">
      <c r="A261" s="21">
        <v>260</v>
      </c>
      <c r="B261" s="23" t="s">
        <v>292</v>
      </c>
      <c r="C261" s="23" t="s">
        <v>137</v>
      </c>
      <c r="D261" s="23" t="s">
        <v>146</v>
      </c>
      <c r="E261" s="23" t="s">
        <v>474</v>
      </c>
      <c r="F261" s="24" t="s">
        <v>340</v>
      </c>
      <c r="G261" s="24" t="s">
        <v>171</v>
      </c>
      <c r="H261" s="25">
        <v>14000000</v>
      </c>
      <c r="I261" s="24" t="s">
        <v>227</v>
      </c>
      <c r="J261" s="24" t="s">
        <v>131</v>
      </c>
    </row>
    <row r="262" spans="1:10" s="1" customFormat="1" ht="60" customHeight="1">
      <c r="A262" s="21">
        <v>261</v>
      </c>
      <c r="B262" s="23" t="s">
        <v>292</v>
      </c>
      <c r="C262" s="23" t="s">
        <v>137</v>
      </c>
      <c r="D262" s="23" t="s">
        <v>882</v>
      </c>
      <c r="E262" s="23" t="s">
        <v>473</v>
      </c>
      <c r="F262" s="24" t="s">
        <v>472</v>
      </c>
      <c r="G262" s="24" t="s">
        <v>156</v>
      </c>
      <c r="H262" s="25">
        <v>2000000</v>
      </c>
      <c r="I262" s="24" t="s">
        <v>227</v>
      </c>
      <c r="J262" s="24"/>
    </row>
    <row r="263" spans="1:10" s="1" customFormat="1" ht="60" customHeight="1">
      <c r="A263" s="21">
        <v>262</v>
      </c>
      <c r="B263" s="23" t="s">
        <v>292</v>
      </c>
      <c r="C263" s="23" t="s">
        <v>137</v>
      </c>
      <c r="D263" s="23" t="s">
        <v>147</v>
      </c>
      <c r="E263" s="23" t="s">
        <v>471</v>
      </c>
      <c r="F263" s="24" t="s">
        <v>339</v>
      </c>
      <c r="G263" s="24" t="s">
        <v>171</v>
      </c>
      <c r="H263" s="25">
        <v>2000000</v>
      </c>
      <c r="I263" s="24" t="s">
        <v>304</v>
      </c>
      <c r="J263" s="24" t="s">
        <v>141</v>
      </c>
    </row>
    <row r="264" spans="1:10" s="1" customFormat="1" ht="50.25" customHeight="1">
      <c r="A264" s="21">
        <v>263</v>
      </c>
      <c r="B264" s="23" t="s">
        <v>292</v>
      </c>
      <c r="C264" s="23" t="s">
        <v>137</v>
      </c>
      <c r="D264" s="23" t="s">
        <v>147</v>
      </c>
      <c r="E264" s="23" t="s">
        <v>921</v>
      </c>
      <c r="F264" s="24" t="s">
        <v>338</v>
      </c>
      <c r="G264" s="24" t="s">
        <v>171</v>
      </c>
      <c r="H264" s="25">
        <v>200000</v>
      </c>
      <c r="I264" s="24" t="s">
        <v>304</v>
      </c>
      <c r="J264" s="24" t="s">
        <v>148</v>
      </c>
    </row>
    <row r="265" spans="1:10" s="1" customFormat="1" ht="60" customHeight="1">
      <c r="A265" s="21">
        <v>264</v>
      </c>
      <c r="B265" s="23" t="s">
        <v>292</v>
      </c>
      <c r="C265" s="23" t="s">
        <v>149</v>
      </c>
      <c r="D265" s="23" t="s">
        <v>883</v>
      </c>
      <c r="E265" s="23" t="s">
        <v>752</v>
      </c>
      <c r="F265" s="24" t="s">
        <v>318</v>
      </c>
      <c r="G265" s="24" t="s">
        <v>156</v>
      </c>
      <c r="H265" s="25">
        <v>30000000</v>
      </c>
      <c r="I265" s="24" t="s">
        <v>227</v>
      </c>
      <c r="J265" s="24"/>
    </row>
    <row r="266" spans="1:10" s="1" customFormat="1" ht="90.75" customHeight="1">
      <c r="A266" s="21">
        <v>265</v>
      </c>
      <c r="B266" s="23" t="s">
        <v>292</v>
      </c>
      <c r="C266" s="23" t="s">
        <v>149</v>
      </c>
      <c r="D266" s="23" t="s">
        <v>883</v>
      </c>
      <c r="E266" s="23" t="s">
        <v>922</v>
      </c>
      <c r="F266" s="24" t="s">
        <v>337</v>
      </c>
      <c r="G266" s="24" t="s">
        <v>156</v>
      </c>
      <c r="H266" s="25">
        <v>200000000</v>
      </c>
      <c r="I266" s="24" t="s">
        <v>276</v>
      </c>
      <c r="J266" s="24" t="s">
        <v>305</v>
      </c>
    </row>
    <row r="267" spans="1:10" s="26" customFormat="1" ht="65.25" customHeight="1">
      <c r="A267" s="21">
        <v>266</v>
      </c>
      <c r="B267" s="23" t="s">
        <v>292</v>
      </c>
      <c r="C267" s="23" t="s">
        <v>149</v>
      </c>
      <c r="D267" s="23" t="s">
        <v>883</v>
      </c>
      <c r="E267" s="23" t="s">
        <v>470</v>
      </c>
      <c r="F267" s="24" t="s">
        <v>308</v>
      </c>
      <c r="G267" s="24" t="s">
        <v>609</v>
      </c>
      <c r="H267" s="25">
        <v>3000000</v>
      </c>
      <c r="I267" s="24" t="s">
        <v>304</v>
      </c>
      <c r="J267" s="24" t="s">
        <v>141</v>
      </c>
    </row>
    <row r="268" spans="1:10" s="26" customFormat="1" ht="68.25" customHeight="1">
      <c r="A268" s="21">
        <v>267</v>
      </c>
      <c r="B268" s="23" t="s">
        <v>292</v>
      </c>
      <c r="C268" s="23" t="s">
        <v>149</v>
      </c>
      <c r="D268" s="23" t="s">
        <v>883</v>
      </c>
      <c r="E268" s="23" t="s">
        <v>608</v>
      </c>
      <c r="F268" s="24" t="s">
        <v>336</v>
      </c>
      <c r="G268" s="24" t="s">
        <v>469</v>
      </c>
      <c r="H268" s="25">
        <v>6000000</v>
      </c>
      <c r="I268" s="24" t="s">
        <v>304</v>
      </c>
      <c r="J268" s="24" t="s">
        <v>151</v>
      </c>
    </row>
    <row r="269" spans="1:10" s="26" customFormat="1" ht="60" customHeight="1">
      <c r="A269" s="21">
        <v>268</v>
      </c>
      <c r="B269" s="23" t="s">
        <v>292</v>
      </c>
      <c r="C269" s="23" t="s">
        <v>149</v>
      </c>
      <c r="D269" s="23" t="s">
        <v>883</v>
      </c>
      <c r="E269" s="23" t="s">
        <v>607</v>
      </c>
      <c r="F269" s="24" t="s">
        <v>336</v>
      </c>
      <c r="G269" s="24" t="s">
        <v>606</v>
      </c>
      <c r="H269" s="25">
        <v>3500000</v>
      </c>
      <c r="I269" s="24" t="s">
        <v>304</v>
      </c>
      <c r="J269" s="24" t="s">
        <v>151</v>
      </c>
    </row>
    <row r="270" spans="1:10" s="26" customFormat="1" ht="60" customHeight="1">
      <c r="A270" s="21">
        <v>269</v>
      </c>
      <c r="B270" s="23" t="s">
        <v>292</v>
      </c>
      <c r="C270" s="23" t="s">
        <v>149</v>
      </c>
      <c r="D270" s="23" t="s">
        <v>150</v>
      </c>
      <c r="E270" s="23" t="s">
        <v>604</v>
      </c>
      <c r="F270" s="24" t="s">
        <v>336</v>
      </c>
      <c r="G270" s="24" t="s">
        <v>605</v>
      </c>
      <c r="H270" s="25">
        <v>3500000</v>
      </c>
      <c r="I270" s="24" t="s">
        <v>304</v>
      </c>
      <c r="J270" s="24" t="s">
        <v>151</v>
      </c>
    </row>
    <row r="271" spans="1:10" s="27" customFormat="1" ht="76.5" customHeight="1">
      <c r="A271" s="21">
        <v>270</v>
      </c>
      <c r="B271" s="23" t="s">
        <v>292</v>
      </c>
      <c r="C271" s="23" t="s">
        <v>149</v>
      </c>
      <c r="D271" s="23" t="s">
        <v>883</v>
      </c>
      <c r="E271" s="23" t="s">
        <v>797</v>
      </c>
      <c r="F271" s="24" t="s">
        <v>336</v>
      </c>
      <c r="G271" s="24" t="s">
        <v>798</v>
      </c>
      <c r="H271" s="25">
        <v>12500000</v>
      </c>
      <c r="I271" s="24" t="s">
        <v>304</v>
      </c>
      <c r="J271" s="24" t="s">
        <v>152</v>
      </c>
    </row>
    <row r="272" spans="1:10" s="26" customFormat="1" ht="60" customHeight="1">
      <c r="A272" s="21">
        <v>271</v>
      </c>
      <c r="B272" s="23" t="s">
        <v>292</v>
      </c>
      <c r="C272" s="23" t="s">
        <v>149</v>
      </c>
      <c r="D272" s="23" t="s">
        <v>883</v>
      </c>
      <c r="E272" s="23" t="s">
        <v>603</v>
      </c>
      <c r="F272" s="24" t="s">
        <v>282</v>
      </c>
      <c r="G272" s="24" t="s">
        <v>303</v>
      </c>
      <c r="H272" s="25">
        <v>4046000</v>
      </c>
      <c r="I272" s="24" t="s">
        <v>227</v>
      </c>
      <c r="J272" s="24" t="s">
        <v>256</v>
      </c>
    </row>
    <row r="273" spans="1:10" s="1" customFormat="1" ht="60" customHeight="1">
      <c r="A273" s="21">
        <v>272</v>
      </c>
      <c r="B273" s="23" t="s">
        <v>292</v>
      </c>
      <c r="C273" s="23" t="s">
        <v>149</v>
      </c>
      <c r="D273" s="23" t="s">
        <v>883</v>
      </c>
      <c r="E273" s="23" t="s">
        <v>468</v>
      </c>
      <c r="F273" s="24" t="s">
        <v>238</v>
      </c>
      <c r="G273" s="24" t="s">
        <v>970</v>
      </c>
      <c r="H273" s="25">
        <v>13305882</v>
      </c>
      <c r="I273" s="24" t="s">
        <v>227</v>
      </c>
      <c r="J273" s="24" t="s">
        <v>62</v>
      </c>
    </row>
    <row r="274" spans="1:10" s="1" customFormat="1" ht="60" customHeight="1">
      <c r="A274" s="21">
        <v>273</v>
      </c>
      <c r="B274" s="23" t="s">
        <v>292</v>
      </c>
      <c r="C274" s="23" t="s">
        <v>149</v>
      </c>
      <c r="D274" s="23" t="s">
        <v>883</v>
      </c>
      <c r="E274" s="23" t="s">
        <v>153</v>
      </c>
      <c r="F274" s="24" t="s">
        <v>238</v>
      </c>
      <c r="G274" s="24" t="s">
        <v>302</v>
      </c>
      <c r="H274" s="25">
        <v>5000000</v>
      </c>
      <c r="I274" s="24" t="s">
        <v>227</v>
      </c>
      <c r="J274" s="24"/>
    </row>
    <row r="275" spans="1:10" s="1" customFormat="1" ht="53.25" customHeight="1">
      <c r="A275" s="21">
        <v>274</v>
      </c>
      <c r="B275" s="23" t="s">
        <v>292</v>
      </c>
      <c r="C275" s="23" t="s">
        <v>149</v>
      </c>
      <c r="D275" s="23" t="s">
        <v>883</v>
      </c>
      <c r="E275" s="23" t="s">
        <v>224</v>
      </c>
      <c r="F275" s="24" t="s">
        <v>238</v>
      </c>
      <c r="G275" s="24" t="s">
        <v>301</v>
      </c>
      <c r="H275" s="25">
        <v>4000000</v>
      </c>
      <c r="I275" s="24" t="s">
        <v>227</v>
      </c>
      <c r="J275" s="24"/>
    </row>
    <row r="276" spans="1:10" s="1" customFormat="1" ht="54.75" customHeight="1">
      <c r="A276" s="21">
        <v>275</v>
      </c>
      <c r="B276" s="23" t="s">
        <v>292</v>
      </c>
      <c r="C276" s="23" t="s">
        <v>842</v>
      </c>
      <c r="D276" s="23" t="s">
        <v>884</v>
      </c>
      <c r="E276" s="23" t="s">
        <v>675</v>
      </c>
      <c r="F276" s="24" t="s">
        <v>466</v>
      </c>
      <c r="G276" s="24" t="s">
        <v>171</v>
      </c>
      <c r="H276" s="25">
        <v>40000</v>
      </c>
      <c r="I276" s="24" t="s">
        <v>154</v>
      </c>
      <c r="J276" s="24" t="s">
        <v>155</v>
      </c>
    </row>
    <row r="277" spans="1:10" s="1" customFormat="1" ht="57.75" customHeight="1">
      <c r="A277" s="21">
        <v>276</v>
      </c>
      <c r="B277" s="23" t="s">
        <v>292</v>
      </c>
      <c r="C277" s="23" t="s">
        <v>842</v>
      </c>
      <c r="D277" s="23" t="s">
        <v>884</v>
      </c>
      <c r="E277" s="23" t="s">
        <v>467</v>
      </c>
      <c r="F277" s="24" t="s">
        <v>466</v>
      </c>
      <c r="G277" s="24" t="s">
        <v>171</v>
      </c>
      <c r="H277" s="25">
        <v>200000</v>
      </c>
      <c r="I277" s="24" t="s">
        <v>154</v>
      </c>
      <c r="J277" s="24" t="s">
        <v>157</v>
      </c>
    </row>
    <row r="278" spans="1:10" s="1" customFormat="1" ht="60">
      <c r="A278" s="21">
        <v>277</v>
      </c>
      <c r="B278" s="23" t="s">
        <v>292</v>
      </c>
      <c r="C278" s="23" t="s">
        <v>842</v>
      </c>
      <c r="D278" s="23" t="s">
        <v>884</v>
      </c>
      <c r="E278" s="23" t="s">
        <v>158</v>
      </c>
      <c r="F278" s="24" t="s">
        <v>334</v>
      </c>
      <c r="G278" s="24" t="s">
        <v>156</v>
      </c>
      <c r="H278" s="25">
        <v>200000</v>
      </c>
      <c r="I278" s="24" t="s">
        <v>227</v>
      </c>
      <c r="J278" s="24" t="s">
        <v>159</v>
      </c>
    </row>
    <row r="279" spans="1:10" s="1" customFormat="1" ht="60">
      <c r="A279" s="21">
        <v>278</v>
      </c>
      <c r="B279" s="23" t="s">
        <v>292</v>
      </c>
      <c r="C279" s="23" t="s">
        <v>842</v>
      </c>
      <c r="D279" s="23" t="s">
        <v>884</v>
      </c>
      <c r="E279" s="23" t="s">
        <v>160</v>
      </c>
      <c r="F279" s="24" t="s">
        <v>300</v>
      </c>
      <c r="G279" s="24" t="s">
        <v>156</v>
      </c>
      <c r="H279" s="25">
        <v>5000000</v>
      </c>
      <c r="I279" s="24" t="s">
        <v>227</v>
      </c>
      <c r="J279" s="24" t="s">
        <v>161</v>
      </c>
    </row>
    <row r="280" spans="1:10" s="1" customFormat="1" ht="60">
      <c r="A280" s="21">
        <v>279</v>
      </c>
      <c r="B280" s="23" t="s">
        <v>292</v>
      </c>
      <c r="C280" s="23" t="s">
        <v>842</v>
      </c>
      <c r="D280" s="23" t="s">
        <v>884</v>
      </c>
      <c r="E280" s="23" t="s">
        <v>162</v>
      </c>
      <c r="F280" s="24" t="s">
        <v>335</v>
      </c>
      <c r="G280" s="24" t="s">
        <v>156</v>
      </c>
      <c r="H280" s="25">
        <v>3000000</v>
      </c>
      <c r="I280" s="24" t="s">
        <v>227</v>
      </c>
      <c r="J280" s="24" t="s">
        <v>161</v>
      </c>
    </row>
    <row r="281" spans="1:10" s="26" customFormat="1" ht="60">
      <c r="A281" s="21">
        <v>280</v>
      </c>
      <c r="B281" s="23" t="s">
        <v>292</v>
      </c>
      <c r="C281" s="23" t="s">
        <v>842</v>
      </c>
      <c r="D281" s="23" t="s">
        <v>884</v>
      </c>
      <c r="E281" s="23" t="s">
        <v>806</v>
      </c>
      <c r="F281" s="24" t="s">
        <v>335</v>
      </c>
      <c r="G281" s="24" t="s">
        <v>156</v>
      </c>
      <c r="H281" s="25">
        <v>20000000</v>
      </c>
      <c r="I281" s="24" t="s">
        <v>227</v>
      </c>
      <c r="J281" s="24"/>
    </row>
    <row r="282" spans="1:10" s="1" customFormat="1" ht="60">
      <c r="A282" s="21">
        <v>281</v>
      </c>
      <c r="B282" s="23" t="s">
        <v>292</v>
      </c>
      <c r="C282" s="23" t="s">
        <v>842</v>
      </c>
      <c r="D282" s="23" t="s">
        <v>884</v>
      </c>
      <c r="E282" s="23" t="s">
        <v>163</v>
      </c>
      <c r="F282" s="24" t="s">
        <v>335</v>
      </c>
      <c r="G282" s="24" t="s">
        <v>156</v>
      </c>
      <c r="H282" s="25">
        <v>5000000</v>
      </c>
      <c r="I282" s="24" t="s">
        <v>227</v>
      </c>
      <c r="J282" s="24" t="s">
        <v>161</v>
      </c>
    </row>
    <row r="283" spans="1:10" s="1" customFormat="1" ht="60">
      <c r="A283" s="21">
        <v>282</v>
      </c>
      <c r="B283" s="23" t="s">
        <v>292</v>
      </c>
      <c r="C283" s="23" t="s">
        <v>842</v>
      </c>
      <c r="D283" s="23" t="s">
        <v>884</v>
      </c>
      <c r="E283" s="23" t="s">
        <v>164</v>
      </c>
      <c r="F283" s="24" t="s">
        <v>335</v>
      </c>
      <c r="G283" s="24" t="s">
        <v>156</v>
      </c>
      <c r="H283" s="25">
        <v>4000000</v>
      </c>
      <c r="I283" s="24" t="s">
        <v>227</v>
      </c>
      <c r="J283" s="24" t="s">
        <v>161</v>
      </c>
    </row>
    <row r="284" spans="1:10" s="1" customFormat="1" ht="60">
      <c r="A284" s="21">
        <v>283</v>
      </c>
      <c r="B284" s="23" t="s">
        <v>292</v>
      </c>
      <c r="C284" s="23" t="s">
        <v>842</v>
      </c>
      <c r="D284" s="23" t="s">
        <v>884</v>
      </c>
      <c r="E284" s="23" t="s">
        <v>165</v>
      </c>
      <c r="F284" s="24" t="s">
        <v>335</v>
      </c>
      <c r="G284" s="24" t="s">
        <v>156</v>
      </c>
      <c r="H284" s="25">
        <v>3000000</v>
      </c>
      <c r="I284" s="24" t="s">
        <v>227</v>
      </c>
      <c r="J284" s="24" t="s">
        <v>161</v>
      </c>
    </row>
    <row r="285" spans="1:10" s="1" customFormat="1" ht="60" customHeight="1">
      <c r="A285" s="21">
        <v>284</v>
      </c>
      <c r="B285" s="23" t="s">
        <v>292</v>
      </c>
      <c r="C285" s="23" t="s">
        <v>842</v>
      </c>
      <c r="D285" s="23" t="s">
        <v>884</v>
      </c>
      <c r="E285" s="23" t="s">
        <v>166</v>
      </c>
      <c r="F285" s="24" t="s">
        <v>466</v>
      </c>
      <c r="G285" s="24" t="s">
        <v>156</v>
      </c>
      <c r="H285" s="25">
        <v>10000000</v>
      </c>
      <c r="I285" s="24" t="s">
        <v>154</v>
      </c>
      <c r="J285" s="24" t="s">
        <v>167</v>
      </c>
    </row>
    <row r="286" spans="1:10" s="1" customFormat="1" ht="59.25" customHeight="1">
      <c r="A286" s="21">
        <v>285</v>
      </c>
      <c r="B286" s="23" t="s">
        <v>292</v>
      </c>
      <c r="C286" s="23" t="s">
        <v>842</v>
      </c>
      <c r="D286" s="23" t="s">
        <v>885</v>
      </c>
      <c r="E286" s="23" t="s">
        <v>465</v>
      </c>
      <c r="F286" s="24" t="s">
        <v>334</v>
      </c>
      <c r="G286" s="24" t="s">
        <v>171</v>
      </c>
      <c r="H286" s="25">
        <v>1000000</v>
      </c>
      <c r="I286" s="24" t="s">
        <v>227</v>
      </c>
      <c r="J286" s="24" t="s">
        <v>159</v>
      </c>
    </row>
    <row r="287" spans="1:10" s="1" customFormat="1" ht="57" customHeight="1">
      <c r="A287" s="21">
        <v>286</v>
      </c>
      <c r="B287" s="23" t="s">
        <v>292</v>
      </c>
      <c r="C287" s="23" t="s">
        <v>842</v>
      </c>
      <c r="D287" s="23" t="s">
        <v>885</v>
      </c>
      <c r="E287" s="23" t="s">
        <v>525</v>
      </c>
      <c r="F287" s="24" t="s">
        <v>333</v>
      </c>
      <c r="G287" s="24" t="s">
        <v>171</v>
      </c>
      <c r="H287" s="25">
        <v>2000000</v>
      </c>
      <c r="I287" s="24" t="s">
        <v>227</v>
      </c>
      <c r="J287" s="24" t="s">
        <v>103</v>
      </c>
    </row>
    <row r="288" spans="1:10" s="1" customFormat="1" ht="51" customHeight="1">
      <c r="A288" s="21">
        <v>287</v>
      </c>
      <c r="B288" s="23" t="s">
        <v>292</v>
      </c>
      <c r="C288" s="23" t="s">
        <v>842</v>
      </c>
      <c r="D288" s="23" t="s">
        <v>885</v>
      </c>
      <c r="E288" s="23" t="s">
        <v>464</v>
      </c>
      <c r="F288" s="24" t="s">
        <v>238</v>
      </c>
      <c r="G288" s="24" t="s">
        <v>171</v>
      </c>
      <c r="H288" s="25">
        <f>10000 *10</f>
        <v>100000</v>
      </c>
      <c r="I288" s="24" t="s">
        <v>227</v>
      </c>
      <c r="J288" s="24"/>
    </row>
    <row r="289" spans="1:10" s="1" customFormat="1" ht="60" customHeight="1">
      <c r="A289" s="21">
        <v>288</v>
      </c>
      <c r="B289" s="23" t="s">
        <v>292</v>
      </c>
      <c r="C289" s="23" t="s">
        <v>168</v>
      </c>
      <c r="D289" s="23" t="s">
        <v>886</v>
      </c>
      <c r="E289" s="23" t="s">
        <v>463</v>
      </c>
      <c r="F289" s="24" t="s">
        <v>298</v>
      </c>
      <c r="G289" s="24" t="s">
        <v>171</v>
      </c>
      <c r="H289" s="25">
        <v>12000000</v>
      </c>
      <c r="I289" s="24" t="s">
        <v>227</v>
      </c>
      <c r="J289" s="24"/>
    </row>
    <row r="290" spans="1:10" s="1" customFormat="1" ht="60" customHeight="1">
      <c r="A290" s="21">
        <v>289</v>
      </c>
      <c r="B290" s="23" t="s">
        <v>292</v>
      </c>
      <c r="C290" s="23" t="s">
        <v>168</v>
      </c>
      <c r="D290" s="23" t="s">
        <v>886</v>
      </c>
      <c r="E290" s="23" t="s">
        <v>539</v>
      </c>
      <c r="F290" s="24" t="s">
        <v>318</v>
      </c>
      <c r="G290" s="24" t="s">
        <v>171</v>
      </c>
      <c r="H290" s="25">
        <v>2000000</v>
      </c>
      <c r="I290" s="24" t="s">
        <v>8</v>
      </c>
      <c r="J290" s="24"/>
    </row>
    <row r="291" spans="1:10" s="1" customFormat="1" ht="60" customHeight="1">
      <c r="A291" s="21">
        <v>290</v>
      </c>
      <c r="B291" s="23" t="s">
        <v>292</v>
      </c>
      <c r="C291" s="23" t="s">
        <v>168</v>
      </c>
      <c r="D291" s="23" t="s">
        <v>886</v>
      </c>
      <c r="E291" s="23" t="s">
        <v>602</v>
      </c>
      <c r="F291" s="24" t="s">
        <v>289</v>
      </c>
      <c r="G291" s="24" t="s">
        <v>601</v>
      </c>
      <c r="H291" s="25">
        <v>1000000</v>
      </c>
      <c r="I291" s="24" t="s">
        <v>227</v>
      </c>
      <c r="J291" s="24"/>
    </row>
    <row r="292" spans="1:10" s="1" customFormat="1" ht="60" customHeight="1">
      <c r="A292" s="21">
        <v>291</v>
      </c>
      <c r="B292" s="23" t="s">
        <v>292</v>
      </c>
      <c r="C292" s="23" t="s">
        <v>168</v>
      </c>
      <c r="D292" s="23" t="s">
        <v>169</v>
      </c>
      <c r="E292" s="23" t="s">
        <v>461</v>
      </c>
      <c r="F292" s="24" t="s">
        <v>282</v>
      </c>
      <c r="G292" s="24" t="s">
        <v>462</v>
      </c>
      <c r="H292" s="25">
        <v>13000000</v>
      </c>
      <c r="I292" s="24" t="s">
        <v>227</v>
      </c>
      <c r="J292" s="24" t="s">
        <v>148</v>
      </c>
    </row>
    <row r="293" spans="1:10" s="1" customFormat="1" ht="60" customHeight="1">
      <c r="A293" s="21">
        <v>292</v>
      </c>
      <c r="B293" s="23" t="s">
        <v>292</v>
      </c>
      <c r="C293" s="23" t="s">
        <v>168</v>
      </c>
      <c r="D293" s="23" t="s">
        <v>169</v>
      </c>
      <c r="E293" s="23" t="s">
        <v>972</v>
      </c>
      <c r="F293" s="24" t="s">
        <v>952</v>
      </c>
      <c r="G293" s="24"/>
      <c r="H293" s="25">
        <v>35000000</v>
      </c>
      <c r="I293" s="24" t="s">
        <v>227</v>
      </c>
      <c r="J293" s="24" t="s">
        <v>815</v>
      </c>
    </row>
    <row r="294" spans="1:10" s="1" customFormat="1" ht="60" customHeight="1">
      <c r="A294" s="21">
        <v>293</v>
      </c>
      <c r="B294" s="23" t="s">
        <v>292</v>
      </c>
      <c r="C294" s="23" t="s">
        <v>168</v>
      </c>
      <c r="D294" s="23" t="s">
        <v>169</v>
      </c>
      <c r="E294" s="23" t="s">
        <v>973</v>
      </c>
      <c r="F294" s="24" t="s">
        <v>952</v>
      </c>
      <c r="G294" s="24" t="s">
        <v>971</v>
      </c>
      <c r="H294" s="25">
        <v>10000000</v>
      </c>
      <c r="I294" s="24" t="s">
        <v>227</v>
      </c>
      <c r="J294" s="24" t="s">
        <v>816</v>
      </c>
    </row>
    <row r="295" spans="1:10" s="1" customFormat="1" ht="60" customHeight="1">
      <c r="A295" s="21">
        <v>294</v>
      </c>
      <c r="B295" s="23" t="s">
        <v>292</v>
      </c>
      <c r="C295" s="23" t="s">
        <v>168</v>
      </c>
      <c r="D295" s="23" t="s">
        <v>169</v>
      </c>
      <c r="E295" s="23" t="s">
        <v>814</v>
      </c>
      <c r="F295" s="24" t="s">
        <v>952</v>
      </c>
      <c r="G295" s="24"/>
      <c r="H295" s="25"/>
      <c r="I295" s="24" t="s">
        <v>227</v>
      </c>
      <c r="J295" s="24" t="s">
        <v>815</v>
      </c>
    </row>
    <row r="296" spans="1:10" s="26" customFormat="1" ht="60" customHeight="1">
      <c r="A296" s="21">
        <v>295</v>
      </c>
      <c r="B296" s="23" t="s">
        <v>292</v>
      </c>
      <c r="C296" s="23" t="s">
        <v>168</v>
      </c>
      <c r="D296" s="23" t="s">
        <v>169</v>
      </c>
      <c r="E296" s="23" t="s">
        <v>751</v>
      </c>
      <c r="F296" s="24" t="s">
        <v>308</v>
      </c>
      <c r="G296" s="24" t="s">
        <v>460</v>
      </c>
      <c r="H296" s="25">
        <v>32621600</v>
      </c>
      <c r="I296" s="24" t="s">
        <v>227</v>
      </c>
      <c r="J296" s="24" t="s">
        <v>170</v>
      </c>
    </row>
    <row r="297" spans="1:10" s="1" customFormat="1" ht="52.5" customHeight="1">
      <c r="A297" s="21">
        <v>296</v>
      </c>
      <c r="B297" s="23" t="s">
        <v>292</v>
      </c>
      <c r="C297" s="23" t="s">
        <v>168</v>
      </c>
      <c r="D297" s="23" t="s">
        <v>169</v>
      </c>
      <c r="E297" s="23" t="s">
        <v>753</v>
      </c>
      <c r="F297" s="24" t="s">
        <v>332</v>
      </c>
      <c r="G297" s="24" t="s">
        <v>966</v>
      </c>
      <c r="H297" s="25">
        <v>300000000</v>
      </c>
      <c r="I297" s="24" t="s">
        <v>227</v>
      </c>
      <c r="J297" s="24"/>
    </row>
    <row r="298" spans="1:10" s="7" customFormat="1" ht="60" customHeight="1" thickBot="1">
      <c r="A298" s="21">
        <v>297</v>
      </c>
      <c r="B298" s="23" t="s">
        <v>292</v>
      </c>
      <c r="C298" s="23" t="s">
        <v>168</v>
      </c>
      <c r="D298" s="23" t="s">
        <v>169</v>
      </c>
      <c r="E298" s="23" t="s">
        <v>599</v>
      </c>
      <c r="F298" s="24" t="s">
        <v>331</v>
      </c>
      <c r="G298" s="24" t="s">
        <v>600</v>
      </c>
      <c r="H298" s="25">
        <v>1000000</v>
      </c>
      <c r="I298" s="24" t="s">
        <v>227</v>
      </c>
      <c r="J298" s="24" t="s">
        <v>172</v>
      </c>
    </row>
    <row r="299" spans="1:10" s="26" customFormat="1" ht="51" customHeight="1">
      <c r="A299" s="21">
        <v>298</v>
      </c>
      <c r="B299" s="23" t="s">
        <v>849</v>
      </c>
      <c r="C299" s="23" t="s">
        <v>843</v>
      </c>
      <c r="D299" s="23" t="s">
        <v>174</v>
      </c>
      <c r="E299" s="23" t="s">
        <v>459</v>
      </c>
      <c r="F299" s="24" t="s">
        <v>325</v>
      </c>
      <c r="G299" s="24" t="s">
        <v>171</v>
      </c>
      <c r="H299" s="25">
        <v>25000</v>
      </c>
      <c r="I299" s="24" t="s">
        <v>270</v>
      </c>
      <c r="J299" s="24" t="s">
        <v>175</v>
      </c>
    </row>
    <row r="300" spans="1:10" s="26" customFormat="1" ht="51.75" customHeight="1">
      <c r="A300" s="21">
        <v>299</v>
      </c>
      <c r="B300" s="23" t="s">
        <v>849</v>
      </c>
      <c r="C300" s="23" t="s">
        <v>843</v>
      </c>
      <c r="D300" s="23" t="s">
        <v>176</v>
      </c>
      <c r="E300" s="23" t="s">
        <v>458</v>
      </c>
      <c r="F300" s="24" t="s">
        <v>84</v>
      </c>
      <c r="G300" s="24" t="s">
        <v>171</v>
      </c>
      <c r="H300" s="25">
        <v>200000000</v>
      </c>
      <c r="I300" s="24" t="s">
        <v>227</v>
      </c>
      <c r="J300" s="24" t="s">
        <v>118</v>
      </c>
    </row>
    <row r="301" spans="1:10" s="26" customFormat="1" ht="47.25" customHeight="1">
      <c r="A301" s="21">
        <v>300</v>
      </c>
      <c r="B301" s="23" t="s">
        <v>849</v>
      </c>
      <c r="C301" s="23" t="s">
        <v>843</v>
      </c>
      <c r="D301" s="23" t="s">
        <v>176</v>
      </c>
      <c r="E301" s="23" t="s">
        <v>457</v>
      </c>
      <c r="F301" s="24" t="s">
        <v>323</v>
      </c>
      <c r="G301" s="24" t="s">
        <v>24</v>
      </c>
      <c r="H301" s="25">
        <v>3000000</v>
      </c>
      <c r="I301" s="24" t="s">
        <v>309</v>
      </c>
      <c r="J301" s="24" t="s">
        <v>127</v>
      </c>
    </row>
    <row r="302" spans="1:10" s="26" customFormat="1" ht="69.75" customHeight="1">
      <c r="A302" s="21">
        <v>301</v>
      </c>
      <c r="B302" s="23" t="s">
        <v>849</v>
      </c>
      <c r="C302" s="23" t="s">
        <v>843</v>
      </c>
      <c r="D302" s="23" t="s">
        <v>176</v>
      </c>
      <c r="E302" s="23" t="s">
        <v>456</v>
      </c>
      <c r="F302" s="24" t="s">
        <v>318</v>
      </c>
      <c r="G302" s="24" t="s">
        <v>171</v>
      </c>
      <c r="H302" s="25">
        <v>60000000</v>
      </c>
      <c r="I302" s="24" t="s">
        <v>177</v>
      </c>
      <c r="J302" s="24" t="s">
        <v>178</v>
      </c>
    </row>
    <row r="303" spans="1:10" s="26" customFormat="1" ht="60" customHeight="1">
      <c r="A303" s="21">
        <v>302</v>
      </c>
      <c r="B303" s="23" t="s">
        <v>849</v>
      </c>
      <c r="C303" s="23" t="s">
        <v>843</v>
      </c>
      <c r="D303" s="23" t="s">
        <v>176</v>
      </c>
      <c r="E303" s="23" t="s">
        <v>598</v>
      </c>
      <c r="F303" s="24" t="s">
        <v>326</v>
      </c>
      <c r="G303" s="24" t="s">
        <v>455</v>
      </c>
      <c r="H303" s="25">
        <v>3796601.33</v>
      </c>
      <c r="I303" s="24" t="s">
        <v>227</v>
      </c>
      <c r="J303" s="24" t="s">
        <v>118</v>
      </c>
    </row>
    <row r="304" spans="1:10" s="26" customFormat="1" ht="64.5" customHeight="1">
      <c r="A304" s="21">
        <v>303</v>
      </c>
      <c r="B304" s="23" t="s">
        <v>849</v>
      </c>
      <c r="C304" s="23" t="s">
        <v>843</v>
      </c>
      <c r="D304" s="23" t="s">
        <v>176</v>
      </c>
      <c r="E304" s="23" t="s">
        <v>454</v>
      </c>
      <c r="F304" s="24" t="s">
        <v>327</v>
      </c>
      <c r="G304" s="24" t="s">
        <v>108</v>
      </c>
      <c r="H304" s="25">
        <v>155200000</v>
      </c>
      <c r="I304" s="24" t="s">
        <v>227</v>
      </c>
      <c r="J304" s="24" t="s">
        <v>257</v>
      </c>
    </row>
    <row r="305" spans="1:10" s="26" customFormat="1" ht="69.75" customHeight="1">
      <c r="A305" s="21">
        <v>304</v>
      </c>
      <c r="B305" s="23" t="s">
        <v>849</v>
      </c>
      <c r="C305" s="23" t="s">
        <v>843</v>
      </c>
      <c r="D305" s="23" t="s">
        <v>179</v>
      </c>
      <c r="E305" s="23" t="s">
        <v>453</v>
      </c>
      <c r="F305" s="24" t="s">
        <v>452</v>
      </c>
      <c r="G305" s="24" t="s">
        <v>171</v>
      </c>
      <c r="H305" s="25">
        <v>63000000</v>
      </c>
      <c r="I305" s="24" t="s">
        <v>227</v>
      </c>
      <c r="J305" s="24"/>
    </row>
    <row r="306" spans="1:10" s="26" customFormat="1" ht="63" customHeight="1">
      <c r="A306" s="21">
        <v>305</v>
      </c>
      <c r="B306" s="23" t="s">
        <v>849</v>
      </c>
      <c r="C306" s="23" t="s">
        <v>843</v>
      </c>
      <c r="D306" s="23" t="s">
        <v>179</v>
      </c>
      <c r="E306" s="23" t="s">
        <v>802</v>
      </c>
      <c r="F306" s="24" t="s">
        <v>452</v>
      </c>
      <c r="G306" s="24" t="s">
        <v>171</v>
      </c>
      <c r="H306" s="25">
        <v>450000000</v>
      </c>
      <c r="I306" s="24" t="s">
        <v>227</v>
      </c>
      <c r="J306" s="24" t="s">
        <v>180</v>
      </c>
    </row>
    <row r="307" spans="1:10" s="1" customFormat="1" ht="50.25" customHeight="1">
      <c r="A307" s="21">
        <v>306</v>
      </c>
      <c r="B307" s="23" t="s">
        <v>849</v>
      </c>
      <c r="C307" s="23" t="s">
        <v>844</v>
      </c>
      <c r="D307" s="23" t="s">
        <v>181</v>
      </c>
      <c r="E307" s="23" t="s">
        <v>451</v>
      </c>
      <c r="F307" s="24" t="s">
        <v>308</v>
      </c>
      <c r="G307" s="24" t="s">
        <v>171</v>
      </c>
      <c r="H307" s="25">
        <v>100000</v>
      </c>
      <c r="I307" s="24" t="s">
        <v>227</v>
      </c>
      <c r="J307" s="24" t="s">
        <v>71</v>
      </c>
    </row>
    <row r="308" spans="1:10" s="1" customFormat="1" ht="59.25" customHeight="1">
      <c r="A308" s="21">
        <v>307</v>
      </c>
      <c r="B308" s="23" t="s">
        <v>849</v>
      </c>
      <c r="C308" s="23" t="s">
        <v>844</v>
      </c>
      <c r="D308" s="23" t="s">
        <v>181</v>
      </c>
      <c r="E308" s="23" t="s">
        <v>1000</v>
      </c>
      <c r="F308" s="24" t="s">
        <v>308</v>
      </c>
      <c r="G308" s="24" t="s">
        <v>171</v>
      </c>
      <c r="H308" s="25">
        <v>30000000</v>
      </c>
      <c r="I308" s="24" t="s">
        <v>227</v>
      </c>
      <c r="J308" s="24" t="s">
        <v>103</v>
      </c>
    </row>
    <row r="309" spans="1:10" s="1" customFormat="1" ht="60" customHeight="1">
      <c r="A309" s="21">
        <v>308</v>
      </c>
      <c r="B309" s="23" t="s">
        <v>849</v>
      </c>
      <c r="C309" s="23" t="s">
        <v>844</v>
      </c>
      <c r="D309" s="23" t="s">
        <v>887</v>
      </c>
      <c r="E309" s="23" t="s">
        <v>450</v>
      </c>
      <c r="F309" s="24" t="s">
        <v>328</v>
      </c>
      <c r="G309" s="24" t="s">
        <v>171</v>
      </c>
      <c r="H309" s="25">
        <v>2032520.3252032499</v>
      </c>
      <c r="I309" s="24" t="s">
        <v>270</v>
      </c>
      <c r="J309" s="24"/>
    </row>
    <row r="310" spans="1:10" s="1" customFormat="1" ht="60" customHeight="1">
      <c r="A310" s="21">
        <v>309</v>
      </c>
      <c r="B310" s="23" t="s">
        <v>173</v>
      </c>
      <c r="C310" s="23" t="s">
        <v>844</v>
      </c>
      <c r="D310" s="23" t="s">
        <v>182</v>
      </c>
      <c r="E310" s="23" t="s">
        <v>449</v>
      </c>
      <c r="F310" s="24" t="s">
        <v>329</v>
      </c>
      <c r="G310" s="24" t="s">
        <v>171</v>
      </c>
      <c r="H310" s="25">
        <v>20000</v>
      </c>
      <c r="I310" s="24" t="s">
        <v>27</v>
      </c>
      <c r="J310" s="24" t="s">
        <v>244</v>
      </c>
    </row>
    <row r="311" spans="1:10" s="26" customFormat="1" ht="60" customHeight="1">
      <c r="A311" s="21">
        <v>310</v>
      </c>
      <c r="B311" s="23" t="s">
        <v>849</v>
      </c>
      <c r="C311" s="23" t="s">
        <v>845</v>
      </c>
      <c r="D311" s="23" t="s">
        <v>184</v>
      </c>
      <c r="E311" s="23" t="s">
        <v>447</v>
      </c>
      <c r="F311" s="24" t="s">
        <v>324</v>
      </c>
      <c r="G311" s="24" t="s">
        <v>448</v>
      </c>
      <c r="H311" s="25">
        <v>570000</v>
      </c>
      <c r="I311" s="24" t="s">
        <v>986</v>
      </c>
      <c r="J311" s="24" t="s">
        <v>185</v>
      </c>
    </row>
    <row r="312" spans="1:10" s="1" customFormat="1" ht="150.75" customHeight="1">
      <c r="A312" s="21">
        <v>311</v>
      </c>
      <c r="B312" s="23" t="s">
        <v>849</v>
      </c>
      <c r="C312" s="23" t="s">
        <v>845</v>
      </c>
      <c r="D312" s="23" t="s">
        <v>184</v>
      </c>
      <c r="E312" s="23" t="s">
        <v>923</v>
      </c>
      <c r="F312" s="24" t="s">
        <v>978</v>
      </c>
      <c r="G312" s="24" t="s">
        <v>171</v>
      </c>
      <c r="H312" s="25">
        <v>50000000</v>
      </c>
      <c r="I312" s="24" t="s">
        <v>227</v>
      </c>
      <c r="J312" s="24" t="s">
        <v>330</v>
      </c>
    </row>
    <row r="313" spans="1:10" s="1" customFormat="1" ht="66" customHeight="1">
      <c r="A313" s="21">
        <v>312</v>
      </c>
      <c r="B313" s="23" t="s">
        <v>849</v>
      </c>
      <c r="C313" s="23" t="s">
        <v>845</v>
      </c>
      <c r="D313" s="23" t="s">
        <v>184</v>
      </c>
      <c r="E313" s="23" t="s">
        <v>445</v>
      </c>
      <c r="F313" s="24" t="s">
        <v>1103</v>
      </c>
      <c r="G313" s="24" t="s">
        <v>446</v>
      </c>
      <c r="H313" s="25">
        <v>10000000</v>
      </c>
      <c r="I313" s="24" t="s">
        <v>227</v>
      </c>
      <c r="J313" s="24"/>
    </row>
    <row r="314" spans="1:10" s="1" customFormat="1" ht="66" customHeight="1">
      <c r="A314" s="21">
        <v>313</v>
      </c>
      <c r="B314" s="23" t="s">
        <v>849</v>
      </c>
      <c r="C314" s="23" t="s">
        <v>845</v>
      </c>
      <c r="D314" s="23" t="s">
        <v>184</v>
      </c>
      <c r="E314" s="23" t="s">
        <v>444</v>
      </c>
      <c r="F314" s="24" t="s">
        <v>318</v>
      </c>
      <c r="G314" s="24" t="s">
        <v>156</v>
      </c>
      <c r="H314" s="25">
        <v>15000000</v>
      </c>
      <c r="I314" s="24" t="s">
        <v>227</v>
      </c>
      <c r="J314" s="24"/>
    </row>
    <row r="315" spans="1:10" s="1" customFormat="1" ht="72.75" customHeight="1">
      <c r="A315" s="21">
        <v>314</v>
      </c>
      <c r="B315" s="23" t="s">
        <v>849</v>
      </c>
      <c r="C315" s="23" t="s">
        <v>845</v>
      </c>
      <c r="D315" s="23" t="s">
        <v>184</v>
      </c>
      <c r="E315" s="23" t="s">
        <v>443</v>
      </c>
      <c r="F315" s="24" t="s">
        <v>953</v>
      </c>
      <c r="G315" s="24" t="s">
        <v>156</v>
      </c>
      <c r="H315" s="25">
        <v>15000000</v>
      </c>
      <c r="I315" s="24" t="s">
        <v>227</v>
      </c>
      <c r="J315" s="24" t="s">
        <v>186</v>
      </c>
    </row>
    <row r="316" spans="1:10" s="26" customFormat="1" ht="60" customHeight="1">
      <c r="A316" s="21">
        <v>315</v>
      </c>
      <c r="B316" s="23" t="s">
        <v>849</v>
      </c>
      <c r="C316" s="23" t="s">
        <v>845</v>
      </c>
      <c r="D316" s="23" t="s">
        <v>184</v>
      </c>
      <c r="E316" s="23" t="s">
        <v>785</v>
      </c>
      <c r="F316" s="24" t="s">
        <v>308</v>
      </c>
      <c r="G316" s="24" t="s">
        <v>974</v>
      </c>
      <c r="H316" s="25">
        <v>13150000</v>
      </c>
      <c r="I316" s="24" t="s">
        <v>227</v>
      </c>
      <c r="J316" s="24" t="s">
        <v>187</v>
      </c>
    </row>
    <row r="317" spans="1:10" s="26" customFormat="1" ht="60" customHeight="1">
      <c r="A317" s="21">
        <v>316</v>
      </c>
      <c r="B317" s="23" t="s">
        <v>849</v>
      </c>
      <c r="C317" s="23" t="s">
        <v>183</v>
      </c>
      <c r="D317" s="23" t="s">
        <v>184</v>
      </c>
      <c r="E317" s="23" t="s">
        <v>428</v>
      </c>
      <c r="F317" s="24" t="s">
        <v>320</v>
      </c>
      <c r="G317" s="24" t="s">
        <v>429</v>
      </c>
      <c r="H317" s="25">
        <v>3000000</v>
      </c>
      <c r="I317" s="24" t="s">
        <v>989</v>
      </c>
      <c r="J317" s="24" t="s">
        <v>36</v>
      </c>
    </row>
    <row r="318" spans="1:10" s="1" customFormat="1" ht="60" customHeight="1">
      <c r="A318" s="21">
        <v>317</v>
      </c>
      <c r="B318" s="23" t="s">
        <v>849</v>
      </c>
      <c r="C318" s="23" t="s">
        <v>845</v>
      </c>
      <c r="D318" s="23" t="s">
        <v>184</v>
      </c>
      <c r="E318" s="23" t="s">
        <v>426</v>
      </c>
      <c r="F318" s="24" t="s">
        <v>308</v>
      </c>
      <c r="G318" s="24" t="s">
        <v>427</v>
      </c>
      <c r="H318" s="25">
        <v>3185400</v>
      </c>
      <c r="I318" s="24" t="s">
        <v>227</v>
      </c>
      <c r="J318" s="24" t="s">
        <v>188</v>
      </c>
    </row>
    <row r="319" spans="1:10" s="1" customFormat="1" ht="60" customHeight="1">
      <c r="A319" s="21">
        <v>318</v>
      </c>
      <c r="B319" s="23" t="s">
        <v>849</v>
      </c>
      <c r="C319" s="23" t="s">
        <v>845</v>
      </c>
      <c r="D319" s="23" t="s">
        <v>184</v>
      </c>
      <c r="E319" s="23" t="s">
        <v>597</v>
      </c>
      <c r="F319" s="24" t="s">
        <v>323</v>
      </c>
      <c r="G319" s="24" t="s">
        <v>322</v>
      </c>
      <c r="H319" s="25">
        <v>2800000</v>
      </c>
      <c r="I319" s="24" t="s">
        <v>189</v>
      </c>
      <c r="J319" s="24" t="s">
        <v>127</v>
      </c>
    </row>
    <row r="320" spans="1:10" s="1" customFormat="1" ht="60" customHeight="1">
      <c r="A320" s="21">
        <v>319</v>
      </c>
      <c r="B320" s="23" t="s">
        <v>173</v>
      </c>
      <c r="C320" s="23" t="s">
        <v>845</v>
      </c>
      <c r="D320" s="23" t="s">
        <v>184</v>
      </c>
      <c r="E320" s="23" t="s">
        <v>442</v>
      </c>
      <c r="F320" s="24" t="s">
        <v>954</v>
      </c>
      <c r="G320" s="24" t="s">
        <v>156</v>
      </c>
      <c r="H320" s="25">
        <v>2894200</v>
      </c>
      <c r="I320" s="24" t="s">
        <v>227</v>
      </c>
      <c r="J320" s="24" t="s">
        <v>190</v>
      </c>
    </row>
    <row r="321" spans="1:10" s="26" customFormat="1" ht="60" customHeight="1">
      <c r="A321" s="21">
        <v>320</v>
      </c>
      <c r="B321" s="23" t="s">
        <v>849</v>
      </c>
      <c r="C321" s="23" t="s">
        <v>845</v>
      </c>
      <c r="D321" s="23" t="s">
        <v>184</v>
      </c>
      <c r="E321" s="23" t="s">
        <v>596</v>
      </c>
      <c r="F321" s="24" t="s">
        <v>308</v>
      </c>
      <c r="G321" s="24" t="s">
        <v>975</v>
      </c>
      <c r="H321" s="25">
        <v>5000000</v>
      </c>
      <c r="I321" s="24" t="s">
        <v>321</v>
      </c>
      <c r="J321" s="24" t="s">
        <v>71</v>
      </c>
    </row>
    <row r="322" spans="1:10" s="26" customFormat="1" ht="60" customHeight="1">
      <c r="A322" s="21">
        <v>321</v>
      </c>
      <c r="B322" s="23" t="s">
        <v>849</v>
      </c>
      <c r="C322" s="23" t="s">
        <v>845</v>
      </c>
      <c r="D322" s="23" t="s">
        <v>184</v>
      </c>
      <c r="E322" s="23" t="s">
        <v>422</v>
      </c>
      <c r="F322" s="24" t="s">
        <v>238</v>
      </c>
      <c r="G322" s="24" t="s">
        <v>976</v>
      </c>
      <c r="H322" s="25">
        <v>4000000</v>
      </c>
      <c r="I322" s="24" t="s">
        <v>227</v>
      </c>
      <c r="J322" s="24"/>
    </row>
    <row r="323" spans="1:10" s="26" customFormat="1" ht="60" customHeight="1">
      <c r="A323" s="21">
        <v>322</v>
      </c>
      <c r="B323" s="23" t="s">
        <v>849</v>
      </c>
      <c r="C323" s="23" t="s">
        <v>845</v>
      </c>
      <c r="D323" s="23" t="s">
        <v>184</v>
      </c>
      <c r="E323" s="23" t="s">
        <v>425</v>
      </c>
      <c r="F323" s="24" t="s">
        <v>320</v>
      </c>
      <c r="G323" s="24" t="s">
        <v>421</v>
      </c>
      <c r="H323" s="25">
        <v>8000000</v>
      </c>
      <c r="I323" s="24" t="s">
        <v>227</v>
      </c>
      <c r="J323" s="24" t="s">
        <v>191</v>
      </c>
    </row>
    <row r="324" spans="1:10" s="26" customFormat="1" ht="60" customHeight="1">
      <c r="A324" s="21">
        <v>323</v>
      </c>
      <c r="B324" s="23" t="s">
        <v>849</v>
      </c>
      <c r="C324" s="23" t="s">
        <v>845</v>
      </c>
      <c r="D324" s="23" t="s">
        <v>184</v>
      </c>
      <c r="E324" s="23" t="s">
        <v>594</v>
      </c>
      <c r="F324" s="24" t="s">
        <v>192</v>
      </c>
      <c r="G324" s="24" t="s">
        <v>595</v>
      </c>
      <c r="H324" s="25">
        <v>1067070</v>
      </c>
      <c r="I324" s="24" t="s">
        <v>986</v>
      </c>
      <c r="J324" s="24" t="s">
        <v>193</v>
      </c>
    </row>
    <row r="325" spans="1:10" s="26" customFormat="1" ht="60" customHeight="1">
      <c r="A325" s="21">
        <v>324</v>
      </c>
      <c r="B325" s="23" t="s">
        <v>849</v>
      </c>
      <c r="C325" s="23" t="s">
        <v>845</v>
      </c>
      <c r="D325" s="23" t="s">
        <v>184</v>
      </c>
      <c r="E325" s="23" t="s">
        <v>537</v>
      </c>
      <c r="F325" s="24" t="s">
        <v>316</v>
      </c>
      <c r="G325" s="24" t="s">
        <v>538</v>
      </c>
      <c r="H325" s="25">
        <v>559427</v>
      </c>
      <c r="I325" s="24" t="s">
        <v>986</v>
      </c>
      <c r="J325" s="24" t="s">
        <v>193</v>
      </c>
    </row>
    <row r="326" spans="1:10" s="36" customFormat="1" ht="60" customHeight="1">
      <c r="A326" s="21">
        <v>325</v>
      </c>
      <c r="B326" s="23" t="s">
        <v>849</v>
      </c>
      <c r="C326" s="23" t="s">
        <v>845</v>
      </c>
      <c r="D326" s="23" t="s">
        <v>194</v>
      </c>
      <c r="E326" s="23" t="s">
        <v>441</v>
      </c>
      <c r="F326" s="24" t="s">
        <v>319</v>
      </c>
      <c r="G326" s="24" t="s">
        <v>156</v>
      </c>
      <c r="H326" s="25">
        <v>100000</v>
      </c>
      <c r="I326" s="24" t="s">
        <v>227</v>
      </c>
      <c r="J326" s="24" t="s">
        <v>195</v>
      </c>
    </row>
    <row r="327" spans="1:10" s="26" customFormat="1" ht="107.25" customHeight="1">
      <c r="A327" s="21">
        <v>326</v>
      </c>
      <c r="B327" s="23" t="s">
        <v>849</v>
      </c>
      <c r="C327" s="23" t="s">
        <v>846</v>
      </c>
      <c r="D327" s="23" t="s">
        <v>196</v>
      </c>
      <c r="E327" s="23" t="s">
        <v>924</v>
      </c>
      <c r="F327" s="24" t="s">
        <v>308</v>
      </c>
      <c r="G327" s="24" t="s">
        <v>423</v>
      </c>
      <c r="H327" s="25">
        <v>20000000</v>
      </c>
      <c r="I327" s="24" t="s">
        <v>988</v>
      </c>
      <c r="J327" s="24" t="s">
        <v>197</v>
      </c>
    </row>
    <row r="328" spans="1:10" s="26" customFormat="1" ht="78" customHeight="1">
      <c r="A328" s="21">
        <v>327</v>
      </c>
      <c r="B328" s="23" t="s">
        <v>849</v>
      </c>
      <c r="C328" s="23" t="s">
        <v>846</v>
      </c>
      <c r="D328" s="23" t="s">
        <v>196</v>
      </c>
      <c r="E328" s="23" t="s">
        <v>925</v>
      </c>
      <c r="F328" s="24" t="s">
        <v>308</v>
      </c>
      <c r="G328" s="24" t="s">
        <v>10</v>
      </c>
      <c r="H328" s="25">
        <v>25468800</v>
      </c>
      <c r="I328" s="24" t="s">
        <v>227</v>
      </c>
      <c r="J328" s="24" t="s">
        <v>198</v>
      </c>
    </row>
    <row r="329" spans="1:10" s="1" customFormat="1" ht="60" customHeight="1">
      <c r="A329" s="21">
        <v>328</v>
      </c>
      <c r="B329" s="23" t="s">
        <v>849</v>
      </c>
      <c r="C329" s="23" t="s">
        <v>846</v>
      </c>
      <c r="D329" s="23" t="s">
        <v>196</v>
      </c>
      <c r="E329" s="23" t="s">
        <v>420</v>
      </c>
      <c r="F329" s="24" t="s">
        <v>285</v>
      </c>
      <c r="G329" s="24" t="s">
        <v>10</v>
      </c>
      <c r="H329" s="25">
        <v>4260200</v>
      </c>
      <c r="I329" s="24" t="s">
        <v>1007</v>
      </c>
      <c r="J329" s="24" t="s">
        <v>199</v>
      </c>
    </row>
    <row r="330" spans="1:10" s="1" customFormat="1" ht="86.25" customHeight="1">
      <c r="A330" s="21">
        <v>329</v>
      </c>
      <c r="B330" s="23" t="s">
        <v>849</v>
      </c>
      <c r="C330" s="23" t="s">
        <v>846</v>
      </c>
      <c r="D330" s="23" t="s">
        <v>196</v>
      </c>
      <c r="E330" s="23" t="s">
        <v>1001</v>
      </c>
      <c r="F330" s="24" t="s">
        <v>308</v>
      </c>
      <c r="G330" s="24" t="s">
        <v>156</v>
      </c>
      <c r="H330" s="25">
        <v>1500000</v>
      </c>
      <c r="I330" s="24" t="s">
        <v>227</v>
      </c>
      <c r="J330" s="24" t="s">
        <v>99</v>
      </c>
    </row>
    <row r="331" spans="1:10" s="1" customFormat="1" ht="89.25" customHeight="1">
      <c r="A331" s="21">
        <v>330</v>
      </c>
      <c r="B331" s="23" t="s">
        <v>849</v>
      </c>
      <c r="C331" s="23" t="s">
        <v>846</v>
      </c>
      <c r="D331" s="23" t="s">
        <v>196</v>
      </c>
      <c r="E331" s="23" t="s">
        <v>941</v>
      </c>
      <c r="F331" s="24" t="s">
        <v>955</v>
      </c>
      <c r="G331" s="24" t="s">
        <v>424</v>
      </c>
      <c r="H331" s="25">
        <v>200800000</v>
      </c>
      <c r="I331" s="24" t="s">
        <v>1008</v>
      </c>
      <c r="J331" s="24" t="s">
        <v>9</v>
      </c>
    </row>
    <row r="332" spans="1:10" s="1" customFormat="1" ht="72.75" customHeight="1">
      <c r="A332" s="21">
        <v>331</v>
      </c>
      <c r="B332" s="23" t="s">
        <v>849</v>
      </c>
      <c r="C332" s="23" t="s">
        <v>846</v>
      </c>
      <c r="D332" s="23" t="s">
        <v>196</v>
      </c>
      <c r="E332" s="23" t="s">
        <v>926</v>
      </c>
      <c r="F332" s="24" t="s">
        <v>1107</v>
      </c>
      <c r="G332" s="24" t="s">
        <v>440</v>
      </c>
      <c r="H332" s="25">
        <f>422000000/5</f>
        <v>84400000</v>
      </c>
      <c r="I332" s="24" t="s">
        <v>227</v>
      </c>
      <c r="J332" s="24" t="s">
        <v>947</v>
      </c>
    </row>
    <row r="333" spans="1:10" s="1" customFormat="1" ht="60" customHeight="1">
      <c r="A333" s="21">
        <v>332</v>
      </c>
      <c r="B333" s="23" t="s">
        <v>849</v>
      </c>
      <c r="C333" s="23" t="s">
        <v>846</v>
      </c>
      <c r="D333" s="23" t="s">
        <v>196</v>
      </c>
      <c r="E333" s="23" t="s">
        <v>1011</v>
      </c>
      <c r="F333" s="24" t="s">
        <v>1010</v>
      </c>
      <c r="G333" s="24" t="s">
        <v>109</v>
      </c>
      <c r="H333" s="25">
        <v>18569400</v>
      </c>
      <c r="I333" s="24" t="s">
        <v>227</v>
      </c>
      <c r="J333" s="24"/>
    </row>
    <row r="334" spans="1:10" s="1" customFormat="1" ht="60" customHeight="1">
      <c r="A334" s="21">
        <v>333</v>
      </c>
      <c r="B334" s="23" t="s">
        <v>849</v>
      </c>
      <c r="C334" s="23" t="s">
        <v>846</v>
      </c>
      <c r="D334" s="23" t="s">
        <v>196</v>
      </c>
      <c r="E334" s="23" t="s">
        <v>927</v>
      </c>
      <c r="F334" s="24" t="s">
        <v>318</v>
      </c>
      <c r="G334" s="24" t="s">
        <v>156</v>
      </c>
      <c r="H334" s="25">
        <v>25000000</v>
      </c>
      <c r="I334" s="24" t="s">
        <v>270</v>
      </c>
      <c r="J334" s="24"/>
    </row>
    <row r="335" spans="1:10" s="1" customFormat="1" ht="60" customHeight="1">
      <c r="A335" s="21">
        <v>334</v>
      </c>
      <c r="B335" s="23" t="s">
        <v>849</v>
      </c>
      <c r="C335" s="23" t="s">
        <v>846</v>
      </c>
      <c r="D335" s="23" t="s">
        <v>196</v>
      </c>
      <c r="E335" s="23" t="s">
        <v>775</v>
      </c>
      <c r="F335" s="24" t="s">
        <v>317</v>
      </c>
      <c r="G335" s="24" t="s">
        <v>238</v>
      </c>
      <c r="H335" s="25">
        <v>15000000</v>
      </c>
      <c r="I335" s="24" t="s">
        <v>227</v>
      </c>
      <c r="J335" s="24"/>
    </row>
    <row r="336" spans="1:10" s="1" customFormat="1" ht="60" customHeight="1">
      <c r="A336" s="21">
        <v>335</v>
      </c>
      <c r="B336" s="23" t="s">
        <v>849</v>
      </c>
      <c r="C336" s="23" t="s">
        <v>846</v>
      </c>
      <c r="D336" s="23" t="s">
        <v>196</v>
      </c>
      <c r="E336" s="23" t="s">
        <v>419</v>
      </c>
      <c r="F336" s="24" t="s">
        <v>316</v>
      </c>
      <c r="G336" s="24" t="s">
        <v>10</v>
      </c>
      <c r="H336" s="25">
        <v>65000000</v>
      </c>
      <c r="I336" s="24" t="s">
        <v>227</v>
      </c>
      <c r="J336" s="24" t="s">
        <v>200</v>
      </c>
    </row>
    <row r="337" spans="1:10" s="42" customFormat="1" ht="60" customHeight="1">
      <c r="A337" s="21">
        <v>336</v>
      </c>
      <c r="B337" s="23" t="s">
        <v>849</v>
      </c>
      <c r="C337" s="23" t="s">
        <v>846</v>
      </c>
      <c r="D337" s="23" t="s">
        <v>196</v>
      </c>
      <c r="E337" s="23" t="s">
        <v>928</v>
      </c>
      <c r="F337" s="24" t="s">
        <v>315</v>
      </c>
      <c r="G337" s="24" t="s">
        <v>13</v>
      </c>
      <c r="H337" s="25">
        <v>35000000</v>
      </c>
      <c r="I337" s="24" t="s">
        <v>227</v>
      </c>
      <c r="J337" s="24"/>
    </row>
    <row r="338" spans="1:10" s="1" customFormat="1" ht="57" customHeight="1">
      <c r="A338" s="21">
        <v>337</v>
      </c>
      <c r="B338" s="23" t="s">
        <v>173</v>
      </c>
      <c r="C338" s="23" t="s">
        <v>846</v>
      </c>
      <c r="D338" s="23" t="s">
        <v>196</v>
      </c>
      <c r="E338" s="23" t="s">
        <v>803</v>
      </c>
      <c r="F338" s="24" t="s">
        <v>308</v>
      </c>
      <c r="G338" s="24" t="s">
        <v>439</v>
      </c>
      <c r="H338" s="25">
        <v>10000000</v>
      </c>
      <c r="I338" s="24" t="s">
        <v>311</v>
      </c>
      <c r="J338" s="24"/>
    </row>
    <row r="339" spans="1:10" s="1" customFormat="1" ht="60" customHeight="1">
      <c r="A339" s="21">
        <v>338</v>
      </c>
      <c r="B339" s="23" t="s">
        <v>173</v>
      </c>
      <c r="C339" s="23" t="s">
        <v>846</v>
      </c>
      <c r="D339" s="23" t="s">
        <v>196</v>
      </c>
      <c r="E339" s="23" t="s">
        <v>929</v>
      </c>
      <c r="F339" s="24" t="s">
        <v>750</v>
      </c>
      <c r="G339" s="24" t="s">
        <v>749</v>
      </c>
      <c r="H339" s="25">
        <v>2000000</v>
      </c>
      <c r="I339" s="24" t="s">
        <v>201</v>
      </c>
      <c r="J339" s="24" t="s">
        <v>748</v>
      </c>
    </row>
    <row r="340" spans="1:10" s="4" customFormat="1" ht="68.45" customHeight="1">
      <c r="A340" s="21">
        <v>339</v>
      </c>
      <c r="B340" s="23" t="s">
        <v>849</v>
      </c>
      <c r="C340" s="23" t="s">
        <v>846</v>
      </c>
      <c r="D340" s="23" t="s">
        <v>196</v>
      </c>
      <c r="E340" s="23" t="s">
        <v>676</v>
      </c>
      <c r="F340" s="24" t="s">
        <v>308</v>
      </c>
      <c r="G340" s="24" t="s">
        <v>677</v>
      </c>
      <c r="H340" s="25">
        <v>1000000</v>
      </c>
      <c r="I340" s="24" t="s">
        <v>227</v>
      </c>
      <c r="J340" s="24"/>
    </row>
    <row r="341" spans="1:10" s="1" customFormat="1" ht="60" customHeight="1">
      <c r="A341" s="21">
        <v>340</v>
      </c>
      <c r="B341" s="23" t="s">
        <v>849</v>
      </c>
      <c r="C341" s="23" t="s">
        <v>846</v>
      </c>
      <c r="D341" s="23" t="s">
        <v>196</v>
      </c>
      <c r="E341" s="23" t="s">
        <v>930</v>
      </c>
      <c r="F341" s="24" t="s">
        <v>308</v>
      </c>
      <c r="G341" s="24" t="s">
        <v>678</v>
      </c>
      <c r="H341" s="25">
        <v>3000000</v>
      </c>
      <c r="I341" s="24" t="s">
        <v>227</v>
      </c>
      <c r="J341" s="24" t="s">
        <v>202</v>
      </c>
    </row>
    <row r="342" spans="1:10" s="38" customFormat="1" ht="60" customHeight="1" thickBot="1">
      <c r="A342" s="21">
        <v>341</v>
      </c>
      <c r="B342" s="31" t="s">
        <v>850</v>
      </c>
      <c r="C342" s="31" t="s">
        <v>846</v>
      </c>
      <c r="D342" s="31" t="s">
        <v>203</v>
      </c>
      <c r="E342" s="31" t="s">
        <v>438</v>
      </c>
      <c r="F342" s="32" t="s">
        <v>308</v>
      </c>
      <c r="G342" s="32" t="s">
        <v>171</v>
      </c>
      <c r="H342" s="33">
        <v>1016260.16260163</v>
      </c>
      <c r="I342" s="32" t="s">
        <v>27</v>
      </c>
      <c r="J342" s="32" t="s">
        <v>204</v>
      </c>
    </row>
    <row r="343" spans="1:10" s="26" customFormat="1" ht="52.5" customHeight="1">
      <c r="A343" s="21">
        <v>342</v>
      </c>
      <c r="B343" s="23" t="s">
        <v>205</v>
      </c>
      <c r="C343" s="23" t="s">
        <v>206</v>
      </c>
      <c r="D343" s="23" t="s">
        <v>207</v>
      </c>
      <c r="E343" s="23" t="s">
        <v>437</v>
      </c>
      <c r="F343" s="24" t="s">
        <v>308</v>
      </c>
      <c r="G343" s="24" t="s">
        <v>171</v>
      </c>
      <c r="H343" s="25">
        <v>22000</v>
      </c>
      <c r="I343" s="24" t="s">
        <v>27</v>
      </c>
      <c r="J343" s="24" t="s">
        <v>208</v>
      </c>
    </row>
    <row r="344" spans="1:10" ht="43.5" customHeight="1">
      <c r="A344" s="21">
        <v>343</v>
      </c>
      <c r="B344" s="23" t="s">
        <v>205</v>
      </c>
      <c r="C344" s="23" t="s">
        <v>206</v>
      </c>
      <c r="D344" s="23" t="s">
        <v>207</v>
      </c>
      <c r="E344" s="23" t="s">
        <v>436</v>
      </c>
      <c r="F344" s="24" t="s">
        <v>308</v>
      </c>
      <c r="G344" s="24" t="s">
        <v>171</v>
      </c>
      <c r="H344" s="25">
        <v>100000</v>
      </c>
      <c r="I344" s="24" t="s">
        <v>27</v>
      </c>
      <c r="J344" s="24" t="s">
        <v>221</v>
      </c>
    </row>
    <row r="345" spans="1:10" s="1" customFormat="1" ht="60" customHeight="1">
      <c r="A345" s="21">
        <v>344</v>
      </c>
      <c r="B345" s="23" t="s">
        <v>205</v>
      </c>
      <c r="C345" s="23" t="s">
        <v>206</v>
      </c>
      <c r="D345" s="23" t="s">
        <v>207</v>
      </c>
      <c r="E345" s="23" t="s">
        <v>434</v>
      </c>
      <c r="F345" s="24" t="s">
        <v>956</v>
      </c>
      <c r="G345" s="24" t="s">
        <v>171</v>
      </c>
      <c r="H345" s="25">
        <v>1000000</v>
      </c>
      <c r="I345" s="24" t="s">
        <v>227</v>
      </c>
      <c r="J345" s="24"/>
    </row>
    <row r="346" spans="1:10" s="1" customFormat="1" ht="60" customHeight="1">
      <c r="A346" s="21">
        <v>345</v>
      </c>
      <c r="B346" s="23" t="s">
        <v>205</v>
      </c>
      <c r="C346" s="23" t="s">
        <v>206</v>
      </c>
      <c r="D346" s="23" t="s">
        <v>209</v>
      </c>
      <c r="E346" s="23" t="s">
        <v>931</v>
      </c>
      <c r="F346" s="24" t="s">
        <v>776</v>
      </c>
      <c r="G346" s="24" t="s">
        <v>171</v>
      </c>
      <c r="H346" s="25">
        <v>6100000</v>
      </c>
      <c r="I346" s="24" t="s">
        <v>987</v>
      </c>
      <c r="J346" s="24" t="s">
        <v>210</v>
      </c>
    </row>
    <row r="347" spans="1:10" s="1" customFormat="1" ht="75" customHeight="1">
      <c r="A347" s="21">
        <v>346</v>
      </c>
      <c r="B347" s="23" t="s">
        <v>205</v>
      </c>
      <c r="C347" s="23" t="s">
        <v>206</v>
      </c>
      <c r="D347" s="23" t="s">
        <v>209</v>
      </c>
      <c r="E347" s="23" t="s">
        <v>932</v>
      </c>
      <c r="F347" s="24" t="s">
        <v>410</v>
      </c>
      <c r="G347" s="24"/>
      <c r="H347" s="25">
        <v>15000000</v>
      </c>
      <c r="I347" s="24" t="s">
        <v>986</v>
      </c>
      <c r="J347" s="24"/>
    </row>
    <row r="348" spans="1:10" s="26" customFormat="1" ht="60" customHeight="1">
      <c r="A348" s="21">
        <v>347</v>
      </c>
      <c r="B348" s="23" t="s">
        <v>205</v>
      </c>
      <c r="C348" s="23" t="s">
        <v>206</v>
      </c>
      <c r="D348" s="23" t="s">
        <v>888</v>
      </c>
      <c r="E348" s="23" t="s">
        <v>418</v>
      </c>
      <c r="F348" s="24" t="s">
        <v>452</v>
      </c>
      <c r="G348" s="24" t="s">
        <v>679</v>
      </c>
      <c r="H348" s="25">
        <v>5500000</v>
      </c>
      <c r="I348" s="24" t="s">
        <v>270</v>
      </c>
      <c r="J348" s="24"/>
    </row>
    <row r="349" spans="1:10" s="1" customFormat="1" ht="56.25" customHeight="1">
      <c r="A349" s="21">
        <v>348</v>
      </c>
      <c r="B349" s="23" t="s">
        <v>205</v>
      </c>
      <c r="C349" s="23" t="s">
        <v>212</v>
      </c>
      <c r="D349" s="23" t="s">
        <v>889</v>
      </c>
      <c r="E349" s="23" t="s">
        <v>680</v>
      </c>
      <c r="F349" s="24" t="s">
        <v>312</v>
      </c>
      <c r="G349" s="24" t="s">
        <v>171</v>
      </c>
      <c r="H349" s="25">
        <v>30000</v>
      </c>
      <c r="I349" s="24" t="s">
        <v>27</v>
      </c>
      <c r="J349" s="24"/>
    </row>
    <row r="350" spans="1:10" s="1" customFormat="1" ht="64.5" customHeight="1">
      <c r="A350" s="21">
        <v>349</v>
      </c>
      <c r="B350" s="23" t="s">
        <v>205</v>
      </c>
      <c r="C350" s="23" t="s">
        <v>212</v>
      </c>
      <c r="D350" s="23" t="s">
        <v>313</v>
      </c>
      <c r="E350" s="23" t="s">
        <v>1113</v>
      </c>
      <c r="F350" s="24" t="s">
        <v>408</v>
      </c>
      <c r="G350" s="24" t="s">
        <v>435</v>
      </c>
      <c r="H350" s="25">
        <v>9000000</v>
      </c>
      <c r="I350" s="24" t="s">
        <v>310</v>
      </c>
      <c r="J350" s="24" t="s">
        <v>211</v>
      </c>
    </row>
    <row r="351" spans="1:10" s="1" customFormat="1" ht="76.5" customHeight="1">
      <c r="A351" s="21">
        <v>350</v>
      </c>
      <c r="B351" s="23" t="s">
        <v>205</v>
      </c>
      <c r="C351" s="23" t="s">
        <v>212</v>
      </c>
      <c r="D351" s="23" t="s">
        <v>213</v>
      </c>
      <c r="E351" s="23" t="s">
        <v>432</v>
      </c>
      <c r="F351" s="24" t="s">
        <v>417</v>
      </c>
      <c r="G351" s="24" t="s">
        <v>156</v>
      </c>
      <c r="H351" s="25">
        <v>2000000</v>
      </c>
      <c r="I351" s="24" t="s">
        <v>270</v>
      </c>
      <c r="J351" s="24"/>
    </row>
    <row r="352" spans="1:10" s="1" customFormat="1" ht="74.25" customHeight="1">
      <c r="A352" s="21">
        <v>351</v>
      </c>
      <c r="B352" s="23" t="s">
        <v>205</v>
      </c>
      <c r="C352" s="23" t="s">
        <v>847</v>
      </c>
      <c r="D352" s="23" t="s">
        <v>214</v>
      </c>
      <c r="E352" s="23" t="s">
        <v>433</v>
      </c>
      <c r="F352" s="24" t="s">
        <v>306</v>
      </c>
      <c r="G352" s="24" t="s">
        <v>156</v>
      </c>
      <c r="H352" s="25">
        <v>250000</v>
      </c>
      <c r="I352" s="24" t="s">
        <v>227</v>
      </c>
      <c r="J352" s="24"/>
    </row>
    <row r="353" spans="1:10" s="1" customFormat="1" ht="66.75" customHeight="1">
      <c r="A353" s="21">
        <v>352</v>
      </c>
      <c r="B353" s="23" t="s">
        <v>205</v>
      </c>
      <c r="C353" s="23" t="s">
        <v>847</v>
      </c>
      <c r="D353" s="23" t="s">
        <v>890</v>
      </c>
      <c r="E353" s="23" t="s">
        <v>1112</v>
      </c>
      <c r="F353" s="24" t="s">
        <v>307</v>
      </c>
      <c r="G353" s="24" t="s">
        <v>171</v>
      </c>
      <c r="H353" s="25">
        <v>4000000</v>
      </c>
      <c r="I353" s="24" t="s">
        <v>227</v>
      </c>
      <c r="J353" s="24" t="s">
        <v>216</v>
      </c>
    </row>
    <row r="354" spans="1:10" s="1" customFormat="1" ht="69" customHeight="1">
      <c r="A354" s="21">
        <v>353</v>
      </c>
      <c r="B354" s="23" t="s">
        <v>205</v>
      </c>
      <c r="C354" s="23" t="s">
        <v>847</v>
      </c>
      <c r="D354" s="23" t="s">
        <v>215</v>
      </c>
      <c r="E354" s="23" t="s">
        <v>681</v>
      </c>
      <c r="F354" s="24" t="s">
        <v>416</v>
      </c>
      <c r="G354" s="24" t="s">
        <v>156</v>
      </c>
      <c r="H354" s="25">
        <v>30000000</v>
      </c>
      <c r="I354" s="24" t="s">
        <v>227</v>
      </c>
      <c r="J354" s="24"/>
    </row>
    <row r="355" spans="1:10" s="1" customFormat="1" ht="72" customHeight="1">
      <c r="A355" s="21">
        <v>354</v>
      </c>
      <c r="B355" s="23" t="s">
        <v>205</v>
      </c>
      <c r="C355" s="23" t="s">
        <v>847</v>
      </c>
      <c r="D355" s="23" t="s">
        <v>890</v>
      </c>
      <c r="E355" s="23" t="s">
        <v>431</v>
      </c>
      <c r="F355" s="24" t="s">
        <v>308</v>
      </c>
      <c r="G355" s="24" t="s">
        <v>156</v>
      </c>
      <c r="H355" s="25">
        <v>200000</v>
      </c>
      <c r="I355" s="24" t="s">
        <v>227</v>
      </c>
      <c r="J355" s="24" t="s">
        <v>54</v>
      </c>
    </row>
    <row r="356" spans="1:10" s="26" customFormat="1" ht="72" customHeight="1">
      <c r="A356" s="21">
        <v>355</v>
      </c>
      <c r="B356" s="23" t="s">
        <v>205</v>
      </c>
      <c r="C356" s="23" t="s">
        <v>847</v>
      </c>
      <c r="D356" s="23" t="s">
        <v>890</v>
      </c>
      <c r="E356" s="23" t="s">
        <v>682</v>
      </c>
      <c r="F356" s="24" t="s">
        <v>308</v>
      </c>
      <c r="G356" s="24" t="s">
        <v>171</v>
      </c>
      <c r="H356" s="25">
        <v>3000000</v>
      </c>
      <c r="I356" s="24" t="s">
        <v>227</v>
      </c>
      <c r="J356" s="24"/>
    </row>
    <row r="357" spans="1:10" s="1" customFormat="1" ht="67.5" customHeight="1">
      <c r="A357" s="21">
        <v>356</v>
      </c>
      <c r="B357" s="23" t="s">
        <v>205</v>
      </c>
      <c r="C357" s="23" t="s">
        <v>847</v>
      </c>
      <c r="D357" s="23" t="s">
        <v>890</v>
      </c>
      <c r="E357" s="23" t="s">
        <v>799</v>
      </c>
      <c r="F357" s="24" t="s">
        <v>409</v>
      </c>
      <c r="G357" s="24" t="s">
        <v>171</v>
      </c>
      <c r="H357" s="25">
        <v>3500000</v>
      </c>
      <c r="I357" s="24" t="s">
        <v>270</v>
      </c>
      <c r="J357" s="24"/>
    </row>
    <row r="358" spans="1:10" s="1" customFormat="1" ht="72" customHeight="1">
      <c r="A358" s="21">
        <v>357</v>
      </c>
      <c r="B358" s="23" t="s">
        <v>205</v>
      </c>
      <c r="C358" s="23" t="s">
        <v>847</v>
      </c>
      <c r="D358" s="23" t="s">
        <v>890</v>
      </c>
      <c r="E358" s="23" t="s">
        <v>430</v>
      </c>
      <c r="F358" s="24" t="s">
        <v>415</v>
      </c>
      <c r="G358" s="24" t="s">
        <v>156</v>
      </c>
      <c r="H358" s="25">
        <v>5000000</v>
      </c>
      <c r="I358" s="24" t="s">
        <v>227</v>
      </c>
      <c r="J358" s="24" t="s">
        <v>217</v>
      </c>
    </row>
    <row r="359" spans="1:10" s="1" customFormat="1" ht="72" customHeight="1">
      <c r="A359" s="21">
        <v>358</v>
      </c>
      <c r="B359" s="23" t="s">
        <v>205</v>
      </c>
      <c r="C359" s="23" t="s">
        <v>847</v>
      </c>
      <c r="D359" s="23" t="s">
        <v>218</v>
      </c>
      <c r="E359" s="23" t="s">
        <v>414</v>
      </c>
      <c r="F359" s="24" t="s">
        <v>308</v>
      </c>
      <c r="G359" s="24" t="s">
        <v>156</v>
      </c>
      <c r="H359" s="25">
        <v>10000000</v>
      </c>
      <c r="I359" s="24" t="s">
        <v>227</v>
      </c>
      <c r="J359" s="24" t="s">
        <v>245</v>
      </c>
    </row>
    <row r="360" spans="1:10" s="26" customFormat="1" ht="69" customHeight="1">
      <c r="A360" s="21">
        <v>359</v>
      </c>
      <c r="B360" s="23" t="s">
        <v>205</v>
      </c>
      <c r="C360" s="23" t="s">
        <v>847</v>
      </c>
      <c r="D360" s="23" t="s">
        <v>219</v>
      </c>
      <c r="E360" s="23" t="s">
        <v>812</v>
      </c>
      <c r="F360" s="24" t="s">
        <v>957</v>
      </c>
      <c r="G360" s="24" t="s">
        <v>413</v>
      </c>
      <c r="H360" s="25">
        <v>9000000</v>
      </c>
      <c r="I360" s="24" t="s">
        <v>227</v>
      </c>
      <c r="J360" s="24" t="s">
        <v>220</v>
      </c>
    </row>
    <row r="361" spans="1:10" s="38" customFormat="1" ht="66.75" customHeight="1" thickBot="1">
      <c r="A361" s="21">
        <v>360</v>
      </c>
      <c r="B361" s="31" t="s">
        <v>205</v>
      </c>
      <c r="C361" s="31" t="s">
        <v>847</v>
      </c>
      <c r="D361" s="31" t="s">
        <v>219</v>
      </c>
      <c r="E361" s="31" t="s">
        <v>411</v>
      </c>
      <c r="F361" s="32" t="s">
        <v>308</v>
      </c>
      <c r="G361" s="32" t="s">
        <v>412</v>
      </c>
      <c r="H361" s="33">
        <v>35000000</v>
      </c>
      <c r="I361" s="32" t="s">
        <v>227</v>
      </c>
      <c r="J361" s="32"/>
    </row>
    <row r="364" spans="1:10">
      <c r="G364" s="47"/>
      <c r="H364" s="48"/>
    </row>
  </sheetData>
  <conditionalFormatting sqref="E18">
    <cfRule type="duplicateValues" dxfId="24" priority="224"/>
  </conditionalFormatting>
  <conditionalFormatting sqref="E92">
    <cfRule type="duplicateValues" dxfId="23" priority="225"/>
  </conditionalFormatting>
  <conditionalFormatting sqref="E225:E226">
    <cfRule type="duplicateValues" dxfId="22" priority="226"/>
    <cfRule type="duplicateValues" dxfId="21" priority="227"/>
  </conditionalFormatting>
  <conditionalFormatting sqref="E232">
    <cfRule type="duplicateValues" dxfId="20" priority="228"/>
    <cfRule type="duplicateValues" dxfId="19" priority="229"/>
  </conditionalFormatting>
  <conditionalFormatting sqref="E233">
    <cfRule type="duplicateValues" dxfId="18" priority="230"/>
    <cfRule type="duplicateValues" dxfId="17" priority="231"/>
  </conditionalFormatting>
  <conditionalFormatting sqref="E211">
    <cfRule type="duplicateValues" dxfId="16" priority="232"/>
  </conditionalFormatting>
  <conditionalFormatting sqref="E262">
    <cfRule type="duplicateValues" dxfId="15" priority="234"/>
  </conditionalFormatting>
  <conditionalFormatting sqref="E352">
    <cfRule type="duplicateValues" dxfId="14" priority="235"/>
  </conditionalFormatting>
  <conditionalFormatting sqref="E191:E192">
    <cfRule type="duplicateValues" dxfId="13" priority="236"/>
  </conditionalFormatting>
  <conditionalFormatting sqref="E200">
    <cfRule type="duplicateValues" dxfId="12" priority="238"/>
  </conditionalFormatting>
  <dataValidations count="1">
    <dataValidation allowBlank="1" showErrorMessage="1" sqref="I19 F67:G67 F249:F255 D82 B141:C141 D134 B187:D187 D146 D152 I187 B269:D269 J82 C348:C361 F246:F247 C51:C52 C143:C146 D38:D47 D56:D61 D148:D149 D154:D159 D336:D337 D359:D360 I350:I361 F217:F219 F145:G145 I307:I308 F314 I313:I315 C49:D50 D79:D80 D237:D238 D211:D217 I326 E34:E35 I211:I217 C272:C288 I97:I113 J184:J186 J239:J240 J68:J69 C101:C107 J140:J144 J113:J136 C23:C47 I37 J246:J250 J268 C22:D22 J259:J266 E99:E107 E95:E96 I91:I94 D349:D355 F221:F227 C344:D345 I79:I81 I76:I77 J23:J47 I135:I139 I141 G1:G19 E344 E272:E283 I256:I258 B142:B186 I237:I245 F262:G266 C185 D296:D308 I247:I251 J313:J325 J272:J308 I340:I343 J95:J108 I189:I192 I194:I201 D194 J49:J66 I262:I270 I48:I59 F49:F65 J346:J349 I67:I71 J75:J80 C309:D334 D95:D107 B188:C245 D161:D181 C149:C183 B247:C258 E309:E312 F230:F239 B259:D267 B85:B140 I345:I348 C56:C80 C336:C338 J351:J361 C296:C306 C289:D295 B270:B361 F20:G36 G313:G325 F268:G312 D84:D93 A1:A361 F327:G344 E316:F325 F134:F135 F38:F47 G111:G112 G75 G114:G136 G38:G64 G212:G216 G138:G139 G188:G190 G258:G261 G246:G250 G346:G349 G85:G109 J270 J92:J93 J341:J343 G184:H184 H270 G186:H186 H341:H343 H263:H266 H98:H107 H93 H135:H136 H350:H351 G239:H240 H247:H250 E353:H361 H268 H49:H59 H346:H348 B1:B83 B84:C84 E327:E339 E346:F351 E289:E303 E259:F261 D218:E236 C20:E21 D252:E255 D239:E240 D247:E250 C184:E184 E39:E47 E140:H144 E188 B246:E246 C186:E186 E285 C1:F17 E49:E52 E263:E266 D135:E136 D114:E133 E55:E61 C270:E271 D23:E33 E305:E306 C341:E343 B268:E268 E92:F93 E84:F90 D68:H69 F95:F107 E146:J181 D73:J74 H95:I96 H60:I61 H349:I349 H1:J17 H188:J188 H255:J255 H309:J312 H84:J90 H316:I325 H344:I344 H23:I36 H246:I246 H20:J21 H259:I261 H327:J339 H271:I306 H114:I134 G218:J236 G252:J254 H38:I47"/>
  </dataValidations>
  <pageMargins left="0.7" right="0.7" top="0.75" bottom="0.75" header="0.3" footer="0.3"/>
  <pageSetup paperSize="9" orientation="portrait" r:id="rId1"/>
  <ignoredErrors>
    <ignoredError sqref="C18" listDataValidatio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ErrorMessage="1">
          <x14:formula1>
            <xm:f>'C:\Users\Gabi Sburlan\Desktop\SIDU_2023_2024\2024\[lista_proiecte_MTX_actualizata 25.01.2024.xlsx]Dropdown content'!#REF!</xm:f>
          </x14:formula1>
          <xm:sqref>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65"/>
  <sheetViews>
    <sheetView topLeftCell="A15" zoomScaleNormal="100" workbookViewId="0">
      <selection activeCell="B43" sqref="B43"/>
    </sheetView>
  </sheetViews>
  <sheetFormatPr defaultRowHeight="12.75"/>
  <cols>
    <col min="1" max="1" width="22.140625" style="5" customWidth="1"/>
    <col min="2" max="2" width="77.85546875" style="5" customWidth="1"/>
    <col min="3" max="16384" width="9.140625" style="5"/>
  </cols>
  <sheetData>
    <row r="3" spans="1:2">
      <c r="A3" s="5" t="s">
        <v>1036</v>
      </c>
      <c r="B3" s="8" t="s">
        <v>263</v>
      </c>
    </row>
    <row r="4" spans="1:2">
      <c r="A4" s="5" t="s">
        <v>1035</v>
      </c>
      <c r="B4" s="5" t="s">
        <v>258</v>
      </c>
    </row>
    <row r="5" spans="1:2">
      <c r="A5" s="5" t="s">
        <v>394</v>
      </c>
      <c r="B5" s="5" t="s">
        <v>1016</v>
      </c>
    </row>
    <row r="6" spans="1:2">
      <c r="A6" s="5" t="s">
        <v>1033</v>
      </c>
      <c r="B6" s="5" t="s">
        <v>1034</v>
      </c>
    </row>
    <row r="7" spans="1:2">
      <c r="A7" s="5" t="s">
        <v>1057</v>
      </c>
      <c r="B7" s="5" t="s">
        <v>1056</v>
      </c>
    </row>
    <row r="8" spans="1:2">
      <c r="A8" s="5" t="s">
        <v>1027</v>
      </c>
      <c r="B8" s="5" t="s">
        <v>1028</v>
      </c>
    </row>
    <row r="9" spans="1:2">
      <c r="A9" s="5" t="s">
        <v>365</v>
      </c>
      <c r="B9" s="5" t="s">
        <v>1037</v>
      </c>
    </row>
    <row r="10" spans="1:2">
      <c r="A10" s="5" t="s">
        <v>1096</v>
      </c>
      <c r="B10" s="5" t="s">
        <v>1097</v>
      </c>
    </row>
    <row r="11" spans="1:2">
      <c r="A11" s="5" t="s">
        <v>1029</v>
      </c>
      <c r="B11" s="6" t="s">
        <v>781</v>
      </c>
    </row>
    <row r="12" spans="1:2">
      <c r="A12" s="5" t="s">
        <v>1044</v>
      </c>
      <c r="B12" s="6" t="s">
        <v>1043</v>
      </c>
    </row>
    <row r="13" spans="1:2">
      <c r="A13" s="5" t="s">
        <v>395</v>
      </c>
      <c r="B13" s="5" t="s">
        <v>1015</v>
      </c>
    </row>
    <row r="14" spans="1:2">
      <c r="A14" s="5" t="s">
        <v>338</v>
      </c>
      <c r="B14" s="5" t="s">
        <v>1025</v>
      </c>
    </row>
    <row r="15" spans="1:2">
      <c r="A15" s="5" t="s">
        <v>1087</v>
      </c>
      <c r="B15" s="5" t="s">
        <v>1088</v>
      </c>
    </row>
    <row r="16" spans="1:2">
      <c r="A16" s="5" t="s">
        <v>1031</v>
      </c>
      <c r="B16" s="5" t="s">
        <v>1032</v>
      </c>
    </row>
    <row r="17" spans="1:2">
      <c r="A17" s="5" t="s">
        <v>1017</v>
      </c>
      <c r="B17" s="5" t="s">
        <v>1018</v>
      </c>
    </row>
    <row r="18" spans="1:2">
      <c r="A18" s="5" t="s">
        <v>1038</v>
      </c>
      <c r="B18" s="6" t="s">
        <v>259</v>
      </c>
    </row>
    <row r="19" spans="1:2">
      <c r="A19" s="5" t="s">
        <v>405</v>
      </c>
      <c r="B19" s="5" t="s">
        <v>1019</v>
      </c>
    </row>
    <row r="20" spans="1:2">
      <c r="A20" s="5" t="s">
        <v>990</v>
      </c>
      <c r="B20" s="5" t="s">
        <v>1046</v>
      </c>
    </row>
    <row r="21" spans="1:2">
      <c r="A21" s="5" t="s">
        <v>1030</v>
      </c>
      <c r="B21" s="18" t="s">
        <v>951</v>
      </c>
    </row>
    <row r="22" spans="1:2">
      <c r="A22" s="5" t="s">
        <v>1083</v>
      </c>
      <c r="B22" s="18" t="s">
        <v>1084</v>
      </c>
    </row>
    <row r="23" spans="1:2">
      <c r="A23" s="5" t="s">
        <v>1047</v>
      </c>
      <c r="B23" s="5" t="s">
        <v>1079</v>
      </c>
    </row>
    <row r="24" spans="1:2">
      <c r="A24" s="5" t="s">
        <v>1089</v>
      </c>
      <c r="B24" s="5" t="s">
        <v>1090</v>
      </c>
    </row>
    <row r="25" spans="1:2">
      <c r="A25" s="5" t="s">
        <v>475</v>
      </c>
      <c r="B25" s="5" t="s">
        <v>1082</v>
      </c>
    </row>
    <row r="26" spans="1:2">
      <c r="A26" s="5" t="s">
        <v>1020</v>
      </c>
      <c r="B26" s="5" t="s">
        <v>1078</v>
      </c>
    </row>
    <row r="27" spans="1:2">
      <c r="A27" s="5" t="s">
        <v>1026</v>
      </c>
      <c r="B27" s="5" t="s">
        <v>1077</v>
      </c>
    </row>
    <row r="28" spans="1:2">
      <c r="A28" s="5" t="s">
        <v>1039</v>
      </c>
      <c r="B28" s="5" t="s">
        <v>1085</v>
      </c>
    </row>
    <row r="29" spans="1:2">
      <c r="A29" s="5" t="s">
        <v>1022</v>
      </c>
      <c r="B29" s="5" t="s">
        <v>249</v>
      </c>
    </row>
    <row r="30" spans="1:2">
      <c r="A30" s="5" t="s">
        <v>1023</v>
      </c>
      <c r="B30" s="5" t="s">
        <v>1024</v>
      </c>
    </row>
    <row r="31" spans="1:2">
      <c r="A31" s="5" t="s">
        <v>1045</v>
      </c>
      <c r="B31" s="13" t="s">
        <v>294</v>
      </c>
    </row>
    <row r="32" spans="1:2">
      <c r="A32" s="5" t="s">
        <v>324</v>
      </c>
      <c r="B32" s="5" t="s">
        <v>1050</v>
      </c>
    </row>
    <row r="33" spans="1:2">
      <c r="A33" s="5" t="s">
        <v>1049</v>
      </c>
      <c r="B33" s="15" t="s">
        <v>1048</v>
      </c>
    </row>
    <row r="34" spans="1:2">
      <c r="A34" s="5" t="s">
        <v>1041</v>
      </c>
      <c r="B34" s="5" t="s">
        <v>1042</v>
      </c>
    </row>
    <row r="35" spans="1:2">
      <c r="A35" s="5" t="s">
        <v>1100</v>
      </c>
      <c r="B35" s="5" t="s">
        <v>1101</v>
      </c>
    </row>
    <row r="36" spans="1:2">
      <c r="A36" s="5" t="s">
        <v>355</v>
      </c>
      <c r="B36" s="5" t="s">
        <v>1040</v>
      </c>
    </row>
    <row r="37" spans="1:2">
      <c r="A37" s="5" t="s">
        <v>1013</v>
      </c>
      <c r="B37" s="5" t="s">
        <v>1012</v>
      </c>
    </row>
    <row r="38" spans="1:2">
      <c r="A38" s="5" t="s">
        <v>1105</v>
      </c>
      <c r="B38" s="5" t="s">
        <v>1106</v>
      </c>
    </row>
    <row r="39" spans="1:2">
      <c r="A39" s="5" t="s">
        <v>1052</v>
      </c>
      <c r="B39" s="5" t="s">
        <v>1053</v>
      </c>
    </row>
    <row r="40" spans="1:2">
      <c r="A40" s="5" t="s">
        <v>1071</v>
      </c>
      <c r="B40" s="5" t="s">
        <v>1072</v>
      </c>
    </row>
    <row r="41" spans="1:2">
      <c r="A41" s="5" t="s">
        <v>1054</v>
      </c>
      <c r="B41" s="9" t="s">
        <v>280</v>
      </c>
    </row>
    <row r="42" spans="1:2">
      <c r="A42" s="5" t="s">
        <v>516</v>
      </c>
      <c r="B42" s="5" t="s">
        <v>515</v>
      </c>
    </row>
    <row r="43" spans="1:2">
      <c r="A43" s="5" t="s">
        <v>1014</v>
      </c>
      <c r="B43" s="5" t="s">
        <v>230</v>
      </c>
    </row>
    <row r="44" spans="1:2">
      <c r="A44" s="5" t="s">
        <v>1051</v>
      </c>
      <c r="B44" s="14" t="s">
        <v>299</v>
      </c>
    </row>
    <row r="45" spans="1:2">
      <c r="A45" s="5" t="s">
        <v>1068</v>
      </c>
      <c r="B45" s="5" t="s">
        <v>1069</v>
      </c>
    </row>
    <row r="46" spans="1:2">
      <c r="A46" s="5" t="s">
        <v>1080</v>
      </c>
      <c r="B46" s="5" t="s">
        <v>1081</v>
      </c>
    </row>
    <row r="47" spans="1:2">
      <c r="A47" s="5" t="s">
        <v>988</v>
      </c>
      <c r="B47" s="5" t="s">
        <v>1055</v>
      </c>
    </row>
    <row r="48" spans="1:2">
      <c r="A48" s="5" t="s">
        <v>360</v>
      </c>
      <c r="B48" s="5" t="s">
        <v>1021</v>
      </c>
    </row>
    <row r="49" spans="1:2">
      <c r="A49" s="5" t="s">
        <v>1098</v>
      </c>
      <c r="B49" s="5" t="s">
        <v>1099</v>
      </c>
    </row>
    <row r="50" spans="1:2">
      <c r="A50" s="5" t="s">
        <v>1094</v>
      </c>
      <c r="B50" s="5" t="s">
        <v>1095</v>
      </c>
    </row>
    <row r="51" spans="1:2">
      <c r="A51" s="5" t="s">
        <v>1102</v>
      </c>
      <c r="B51" s="5" t="s">
        <v>1104</v>
      </c>
    </row>
    <row r="52" spans="1:2">
      <c r="A52" s="5" t="s">
        <v>1062</v>
      </c>
      <c r="B52" s="5" t="s">
        <v>1064</v>
      </c>
    </row>
    <row r="53" spans="1:2">
      <c r="A53" s="5" t="s">
        <v>1063</v>
      </c>
      <c r="B53" s="5" t="s">
        <v>1067</v>
      </c>
    </row>
    <row r="54" spans="1:2">
      <c r="A54" s="5" t="s">
        <v>1060</v>
      </c>
      <c r="B54" s="5" t="s">
        <v>1061</v>
      </c>
    </row>
    <row r="55" spans="1:2">
      <c r="A55" s="5" t="s">
        <v>1066</v>
      </c>
      <c r="B55" s="5" t="s">
        <v>1065</v>
      </c>
    </row>
    <row r="56" spans="1:2">
      <c r="A56" s="5" t="s">
        <v>1058</v>
      </c>
      <c r="B56" s="5" t="s">
        <v>1059</v>
      </c>
    </row>
    <row r="57" spans="1:2">
      <c r="A57" s="5" t="s">
        <v>354</v>
      </c>
      <c r="B57" s="5" t="s">
        <v>1073</v>
      </c>
    </row>
    <row r="58" spans="1:2">
      <c r="A58" s="5" t="s">
        <v>323</v>
      </c>
      <c r="B58" s="5" t="s">
        <v>65</v>
      </c>
    </row>
    <row r="59" spans="1:2">
      <c r="A59" s="5" t="s">
        <v>1074</v>
      </c>
      <c r="B59" s="5" t="s">
        <v>1075</v>
      </c>
    </row>
    <row r="60" spans="1:2">
      <c r="A60" s="5" t="s">
        <v>624</v>
      </c>
      <c r="B60" s="5" t="s">
        <v>1076</v>
      </c>
    </row>
    <row r="61" spans="1:2">
      <c r="A61" s="5" t="s">
        <v>1091</v>
      </c>
      <c r="B61" s="5" t="s">
        <v>1092</v>
      </c>
    </row>
    <row r="65" spans="3:6">
      <c r="C65" s="17"/>
      <c r="D65" s="17"/>
      <c r="E65" s="17"/>
      <c r="F65" s="1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2</vt:i4>
      </vt:variant>
    </vt:vector>
  </HeadingPairs>
  <TitlesOfParts>
    <vt:vector size="2" baseType="lpstr">
      <vt:lpstr>CENTRALIZATOR</vt:lpstr>
      <vt:lpstr>abrevieri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Corina Madalina Ramnicianu</dc:creator>
  <cp:lastModifiedBy>Corina Ramnicianu</cp:lastModifiedBy>
  <dcterms:created xsi:type="dcterms:W3CDTF">2024-07-18T10:58:00Z</dcterms:created>
  <dcterms:modified xsi:type="dcterms:W3CDTF">2025-03-10T10:24:09Z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F01B8C38036A4F74848AFBAC1B1A6B4D_12</vt:lpwstr>
  </property>
  <property fmtid="{D5CDD505-2E9C-101B-9397-08002B2CF9AE}" pid="3" name="KSOProductBuildVer">
    <vt:lpwstr>1033-12.2.0.19307</vt:lpwstr>
  </property>
</Properties>
</file>